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510"/>
  <workbookPr/>
  <mc:AlternateContent xmlns:mc="http://schemas.openxmlformats.org/markup-compatibility/2006">
    <mc:Choice Requires="x15">
      <x15ac:absPath xmlns:x15ac="http://schemas.microsoft.com/office/spreadsheetml/2010/11/ac" url="/Users/ChristianBravo/Desktop/Universidad 2017-Enero/Hacienda Pública/"/>
    </mc:Choice>
  </mc:AlternateContent>
  <bookViews>
    <workbookView xWindow="0" yWindow="460" windowWidth="25600" windowHeight="14240" activeTab="13"/>
  </bookViews>
  <sheets>
    <sheet name="Dpto. Educación" sheetId="1" r:id="rId1"/>
    <sheet name="UPR" sheetId="11" r:id="rId2"/>
    <sheet name="CEPR" sheetId="12" r:id="rId3"/>
    <sheet name="AEE" sheetId="13" r:id="rId4"/>
    <sheet name="ACT" sheetId="2" r:id="rId5"/>
    <sheet name="ADSPR" sheetId="3" r:id="rId6"/>
    <sheet name="AFICA" sheetId="4" r:id="rId7"/>
    <sheet name="AAA" sheetId="5" r:id="rId8"/>
    <sheet name="AAFAF" sheetId="6" r:id="rId9"/>
    <sheet name="AFIPR" sheetId="7" r:id="rId10"/>
    <sheet name="DTOP" sheetId="8" r:id="rId11"/>
    <sheet name="AP" sheetId="9" r:id="rId12"/>
    <sheet name="ATI" sheetId="10" r:id="rId13"/>
    <sheet name="Aportación Miembros" sheetId="14" r:id="rId1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13" l="1"/>
  <c r="C36" i="13"/>
  <c r="C37" i="13"/>
  <c r="C38" i="13"/>
  <c r="C39" i="13"/>
  <c r="C40" i="13"/>
  <c r="B35" i="13"/>
  <c r="B36" i="13"/>
  <c r="B37" i="13"/>
  <c r="B38" i="13"/>
  <c r="B39" i="13"/>
  <c r="B40" i="13"/>
  <c r="E40" i="13"/>
  <c r="D40" i="13"/>
  <c r="E39" i="13"/>
  <c r="D39" i="13"/>
  <c r="E38" i="13"/>
  <c r="D38" i="13"/>
  <c r="E37" i="13"/>
  <c r="D37" i="13"/>
  <c r="E36" i="13"/>
  <c r="D36" i="13"/>
  <c r="E35" i="13"/>
  <c r="D35" i="13"/>
  <c r="C28" i="13"/>
  <c r="C19" i="13"/>
  <c r="C11" i="13"/>
  <c r="C30" i="13"/>
  <c r="B28" i="13"/>
  <c r="B19" i="13"/>
  <c r="B11" i="13"/>
  <c r="B30" i="13"/>
  <c r="E30" i="13"/>
  <c r="D30" i="13"/>
  <c r="E28" i="13"/>
  <c r="D28" i="13"/>
  <c r="E27" i="13"/>
  <c r="D27" i="13"/>
  <c r="E26" i="13"/>
  <c r="D26" i="13"/>
  <c r="E25" i="13"/>
  <c r="D25" i="13"/>
  <c r="E24" i="13"/>
  <c r="D24" i="13"/>
  <c r="E23" i="13"/>
  <c r="D23" i="13"/>
  <c r="E14" i="13"/>
  <c r="D14" i="13"/>
  <c r="E11" i="13"/>
  <c r="D11" i="13"/>
  <c r="E10" i="13"/>
  <c r="D10" i="13"/>
  <c r="E9" i="13"/>
  <c r="D9" i="13"/>
  <c r="E8" i="13"/>
  <c r="D8" i="13"/>
  <c r="E7" i="13"/>
  <c r="D7" i="13"/>
  <c r="E6" i="13"/>
  <c r="D6" i="13"/>
  <c r="D5" i="13"/>
  <c r="C35" i="12"/>
  <c r="C36" i="12"/>
  <c r="C37" i="12"/>
  <c r="C38" i="12"/>
  <c r="C39" i="12"/>
  <c r="C40" i="12"/>
  <c r="B35" i="12"/>
  <c r="B36" i="12"/>
  <c r="B37" i="12"/>
  <c r="B38" i="12"/>
  <c r="B39" i="12"/>
  <c r="B40" i="12"/>
  <c r="E40" i="12"/>
  <c r="D40" i="12"/>
  <c r="E39" i="12"/>
  <c r="D39" i="12"/>
  <c r="E38" i="12"/>
  <c r="D38" i="12"/>
  <c r="E37" i="12"/>
  <c r="D37" i="12"/>
  <c r="E36" i="12"/>
  <c r="D36" i="12"/>
  <c r="E35" i="12"/>
  <c r="D35" i="12"/>
  <c r="C28" i="12"/>
  <c r="C19" i="12"/>
  <c r="C11" i="12"/>
  <c r="C30" i="12"/>
  <c r="B28" i="12"/>
  <c r="B19" i="12"/>
  <c r="B11" i="12"/>
  <c r="B30" i="12"/>
  <c r="E30" i="12"/>
  <c r="D30" i="12"/>
  <c r="E28" i="12"/>
  <c r="D28" i="12"/>
  <c r="E27" i="12"/>
  <c r="D27" i="12"/>
  <c r="E26" i="12"/>
  <c r="D26" i="12"/>
  <c r="E25" i="12"/>
  <c r="D25" i="12"/>
  <c r="E24" i="12"/>
  <c r="D24" i="12"/>
  <c r="E23" i="12"/>
  <c r="D23" i="12"/>
  <c r="E14" i="12"/>
  <c r="D14" i="12"/>
  <c r="E11" i="12"/>
  <c r="D11" i="12"/>
  <c r="E10" i="12"/>
  <c r="D10" i="12"/>
  <c r="E9" i="12"/>
  <c r="D9" i="12"/>
  <c r="E8" i="12"/>
  <c r="D8" i="12"/>
  <c r="E7" i="12"/>
  <c r="D7" i="12"/>
  <c r="E6" i="12"/>
  <c r="D6" i="12"/>
  <c r="D5" i="12"/>
  <c r="C35" i="11"/>
  <c r="C36" i="11"/>
  <c r="C37" i="11"/>
  <c r="C38" i="11"/>
  <c r="C39" i="11"/>
  <c r="C40" i="11"/>
  <c r="B35" i="11"/>
  <c r="B36" i="11"/>
  <c r="B37" i="11"/>
  <c r="B38" i="11"/>
  <c r="B39" i="11"/>
  <c r="B40" i="11"/>
  <c r="E40" i="11"/>
  <c r="D40" i="11"/>
  <c r="E39" i="11"/>
  <c r="D39" i="11"/>
  <c r="E38" i="11"/>
  <c r="D38" i="11"/>
  <c r="E37" i="11"/>
  <c r="D37" i="11"/>
  <c r="E36" i="11"/>
  <c r="D36" i="11"/>
  <c r="E35" i="11"/>
  <c r="D35" i="11"/>
  <c r="C28" i="11"/>
  <c r="C19" i="11"/>
  <c r="C11" i="11"/>
  <c r="C30" i="11"/>
  <c r="B28" i="11"/>
  <c r="B19" i="11"/>
  <c r="B11" i="11"/>
  <c r="B30" i="11"/>
  <c r="E30" i="11"/>
  <c r="D30" i="11"/>
  <c r="E28" i="11"/>
  <c r="D28" i="11"/>
  <c r="E27" i="11"/>
  <c r="D27" i="11"/>
  <c r="E26" i="11"/>
  <c r="D26" i="11"/>
  <c r="E25" i="11"/>
  <c r="D25" i="11"/>
  <c r="E24" i="11"/>
  <c r="D24" i="11"/>
  <c r="E23" i="11"/>
  <c r="D23" i="11"/>
  <c r="E14" i="11"/>
  <c r="D14" i="11"/>
  <c r="E11" i="11"/>
  <c r="D11" i="11"/>
  <c r="E10" i="11"/>
  <c r="D10" i="11"/>
  <c r="E9" i="11"/>
  <c r="D9" i="11"/>
  <c r="E8" i="11"/>
  <c r="D8" i="11"/>
  <c r="E7" i="11"/>
  <c r="D7" i="11"/>
  <c r="E6" i="11"/>
  <c r="D6" i="11"/>
  <c r="D5" i="11"/>
  <c r="C27" i="1"/>
  <c r="C19" i="1"/>
  <c r="B19" i="1"/>
  <c r="C35" i="10"/>
  <c r="C36" i="10"/>
  <c r="C37" i="10"/>
  <c r="C38" i="10"/>
  <c r="C39" i="10"/>
  <c r="C40" i="10"/>
  <c r="B35" i="10"/>
  <c r="B36" i="10"/>
  <c r="B37" i="10"/>
  <c r="B38" i="10"/>
  <c r="B39" i="10"/>
  <c r="B40" i="10"/>
  <c r="E40" i="10"/>
  <c r="D40" i="10"/>
  <c r="E39" i="10"/>
  <c r="D39" i="10"/>
  <c r="E38" i="10"/>
  <c r="D38" i="10"/>
  <c r="E37" i="10"/>
  <c r="D37" i="10"/>
  <c r="E36" i="10"/>
  <c r="D36" i="10"/>
  <c r="E35" i="10"/>
  <c r="D35" i="10"/>
  <c r="C28" i="10"/>
  <c r="C19" i="10"/>
  <c r="C11" i="10"/>
  <c r="C30" i="10"/>
  <c r="B28" i="10"/>
  <c r="B19" i="10"/>
  <c r="B11" i="10"/>
  <c r="B30" i="10"/>
  <c r="E30" i="10"/>
  <c r="D30" i="10"/>
  <c r="E28" i="10"/>
  <c r="D28" i="10"/>
  <c r="E27" i="10"/>
  <c r="D27" i="10"/>
  <c r="E26" i="10"/>
  <c r="D26" i="10"/>
  <c r="E25" i="10"/>
  <c r="D25" i="10"/>
  <c r="E24" i="10"/>
  <c r="D24" i="10"/>
  <c r="E23" i="10"/>
  <c r="D23" i="10"/>
  <c r="E14" i="10"/>
  <c r="D14" i="10"/>
  <c r="E11" i="10"/>
  <c r="D11" i="10"/>
  <c r="E10" i="10"/>
  <c r="D10" i="10"/>
  <c r="E9" i="10"/>
  <c r="D9" i="10"/>
  <c r="E8" i="10"/>
  <c r="D8" i="10"/>
  <c r="E7" i="10"/>
  <c r="D7" i="10"/>
  <c r="E6" i="10"/>
  <c r="D6" i="10"/>
  <c r="D5" i="10"/>
  <c r="B19" i="9"/>
  <c r="B11" i="9"/>
  <c r="B30" i="9"/>
  <c r="C35" i="9"/>
  <c r="C36" i="9"/>
  <c r="C37" i="9"/>
  <c r="C38" i="9"/>
  <c r="C39" i="9"/>
  <c r="C40" i="9"/>
  <c r="B35" i="9"/>
  <c r="B36" i="9"/>
  <c r="B37" i="9"/>
  <c r="B38" i="9"/>
  <c r="B39" i="9"/>
  <c r="B40" i="9"/>
  <c r="E40" i="9"/>
  <c r="D40" i="9"/>
  <c r="E39" i="9"/>
  <c r="D39" i="9"/>
  <c r="E38" i="9"/>
  <c r="D38" i="9"/>
  <c r="E37" i="9"/>
  <c r="D37" i="9"/>
  <c r="E36" i="9"/>
  <c r="D36" i="9"/>
  <c r="E35" i="9"/>
  <c r="D35" i="9"/>
  <c r="C28" i="9"/>
  <c r="C19" i="9"/>
  <c r="C11" i="9"/>
  <c r="C30" i="9"/>
  <c r="B28" i="9"/>
  <c r="E30" i="9"/>
  <c r="D30" i="9"/>
  <c r="E28" i="9"/>
  <c r="D28" i="9"/>
  <c r="E27" i="9"/>
  <c r="D27" i="9"/>
  <c r="E26" i="9"/>
  <c r="D26" i="9"/>
  <c r="E25" i="9"/>
  <c r="D25" i="9"/>
  <c r="E24" i="9"/>
  <c r="D24" i="9"/>
  <c r="E23" i="9"/>
  <c r="D23" i="9"/>
  <c r="E14" i="9"/>
  <c r="D14" i="9"/>
  <c r="E11" i="9"/>
  <c r="D11" i="9"/>
  <c r="E10" i="9"/>
  <c r="D10" i="9"/>
  <c r="E9" i="9"/>
  <c r="D9" i="9"/>
  <c r="E8" i="9"/>
  <c r="D8" i="9"/>
  <c r="E7" i="9"/>
  <c r="D7" i="9"/>
  <c r="E6" i="9"/>
  <c r="D6" i="9"/>
  <c r="D5" i="9"/>
  <c r="C35" i="8"/>
  <c r="C36" i="8"/>
  <c r="C37" i="8"/>
  <c r="C38" i="8"/>
  <c r="C39" i="8"/>
  <c r="C40" i="8"/>
  <c r="B35" i="8"/>
  <c r="B36" i="8"/>
  <c r="B37" i="8"/>
  <c r="B38" i="8"/>
  <c r="B39" i="8"/>
  <c r="B40" i="8"/>
  <c r="E40" i="8"/>
  <c r="D40" i="8"/>
  <c r="E39" i="8"/>
  <c r="D39" i="8"/>
  <c r="E38" i="8"/>
  <c r="D38" i="8"/>
  <c r="E37" i="8"/>
  <c r="D37" i="8"/>
  <c r="E36" i="8"/>
  <c r="D36" i="8"/>
  <c r="E35" i="8"/>
  <c r="D35" i="8"/>
  <c r="C28" i="8"/>
  <c r="C19" i="8"/>
  <c r="C11" i="8"/>
  <c r="C30" i="8"/>
  <c r="B28" i="8"/>
  <c r="B19" i="8"/>
  <c r="B11" i="8"/>
  <c r="B30" i="8"/>
  <c r="E30" i="8"/>
  <c r="D30" i="8"/>
  <c r="E28" i="8"/>
  <c r="D28" i="8"/>
  <c r="E27" i="8"/>
  <c r="D27" i="8"/>
  <c r="E26" i="8"/>
  <c r="D26" i="8"/>
  <c r="E25" i="8"/>
  <c r="D25" i="8"/>
  <c r="E24" i="8"/>
  <c r="D24" i="8"/>
  <c r="E23" i="8"/>
  <c r="D23" i="8"/>
  <c r="E14" i="8"/>
  <c r="D14" i="8"/>
  <c r="E11" i="8"/>
  <c r="D11" i="8"/>
  <c r="E10" i="8"/>
  <c r="D10" i="8"/>
  <c r="E9" i="8"/>
  <c r="D9" i="8"/>
  <c r="E8" i="8"/>
  <c r="D8" i="8"/>
  <c r="E7" i="8"/>
  <c r="D7" i="8"/>
  <c r="E6" i="8"/>
  <c r="D6" i="8"/>
  <c r="D5" i="8"/>
  <c r="C35" i="7"/>
  <c r="C36" i="7"/>
  <c r="C37" i="7"/>
  <c r="C38" i="7"/>
  <c r="C39" i="7"/>
  <c r="C40" i="7"/>
  <c r="B35" i="7"/>
  <c r="B36" i="7"/>
  <c r="B37" i="7"/>
  <c r="B38" i="7"/>
  <c r="B39" i="7"/>
  <c r="B40" i="7"/>
  <c r="E40" i="7"/>
  <c r="D40" i="7"/>
  <c r="E39" i="7"/>
  <c r="D39" i="7"/>
  <c r="E38" i="7"/>
  <c r="D38" i="7"/>
  <c r="E37" i="7"/>
  <c r="D37" i="7"/>
  <c r="E36" i="7"/>
  <c r="D36" i="7"/>
  <c r="E35" i="7"/>
  <c r="D35" i="7"/>
  <c r="C28" i="7"/>
  <c r="C19" i="7"/>
  <c r="C11" i="7"/>
  <c r="C30" i="7"/>
  <c r="B28" i="7"/>
  <c r="B19" i="7"/>
  <c r="B11" i="7"/>
  <c r="B30" i="7"/>
  <c r="E30" i="7"/>
  <c r="D30" i="7"/>
  <c r="E28" i="7"/>
  <c r="D28" i="7"/>
  <c r="E27" i="7"/>
  <c r="D27" i="7"/>
  <c r="E26" i="7"/>
  <c r="D26" i="7"/>
  <c r="E25" i="7"/>
  <c r="D25" i="7"/>
  <c r="E24" i="7"/>
  <c r="D24" i="7"/>
  <c r="E23" i="7"/>
  <c r="D23" i="7"/>
  <c r="E14" i="7"/>
  <c r="D14" i="7"/>
  <c r="E11" i="7"/>
  <c r="D11" i="7"/>
  <c r="E10" i="7"/>
  <c r="D10" i="7"/>
  <c r="E9" i="7"/>
  <c r="D9" i="7"/>
  <c r="E8" i="7"/>
  <c r="D8" i="7"/>
  <c r="E7" i="7"/>
  <c r="D7" i="7"/>
  <c r="E6" i="7"/>
  <c r="D6" i="7"/>
  <c r="D5" i="7"/>
  <c r="C35" i="6"/>
  <c r="C36" i="6"/>
  <c r="C37" i="6"/>
  <c r="C38" i="6"/>
  <c r="C39" i="6"/>
  <c r="C40" i="6"/>
  <c r="B35" i="6"/>
  <c r="B36" i="6"/>
  <c r="B37" i="6"/>
  <c r="B38" i="6"/>
  <c r="B39" i="6"/>
  <c r="B40" i="6"/>
  <c r="E40" i="6"/>
  <c r="D40" i="6"/>
  <c r="E39" i="6"/>
  <c r="D39" i="6"/>
  <c r="E38" i="6"/>
  <c r="D38" i="6"/>
  <c r="E37" i="6"/>
  <c r="D37" i="6"/>
  <c r="E36" i="6"/>
  <c r="D36" i="6"/>
  <c r="E35" i="6"/>
  <c r="D35" i="6"/>
  <c r="C28" i="6"/>
  <c r="C19" i="6"/>
  <c r="C11" i="6"/>
  <c r="C30" i="6"/>
  <c r="B28" i="6"/>
  <c r="B19" i="6"/>
  <c r="B11" i="6"/>
  <c r="B30" i="6"/>
  <c r="E30" i="6"/>
  <c r="D30" i="6"/>
  <c r="E28" i="6"/>
  <c r="D28" i="6"/>
  <c r="E27" i="6"/>
  <c r="D27" i="6"/>
  <c r="E26" i="6"/>
  <c r="D26" i="6"/>
  <c r="E25" i="6"/>
  <c r="D25" i="6"/>
  <c r="E24" i="6"/>
  <c r="D24" i="6"/>
  <c r="E23" i="6"/>
  <c r="D23" i="6"/>
  <c r="E14" i="6"/>
  <c r="D14" i="6"/>
  <c r="E11" i="6"/>
  <c r="D11" i="6"/>
  <c r="E10" i="6"/>
  <c r="D10" i="6"/>
  <c r="E9" i="6"/>
  <c r="D9" i="6"/>
  <c r="E8" i="6"/>
  <c r="D8" i="6"/>
  <c r="E7" i="6"/>
  <c r="D7" i="6"/>
  <c r="E6" i="6"/>
  <c r="D6" i="6"/>
  <c r="D5" i="6"/>
  <c r="D5" i="1"/>
  <c r="D5" i="3"/>
  <c r="D5" i="5"/>
  <c r="C35" i="5"/>
  <c r="C36" i="5"/>
  <c r="C37" i="5"/>
  <c r="C38" i="5"/>
  <c r="C39" i="5"/>
  <c r="C40" i="5"/>
  <c r="B35" i="5"/>
  <c r="B36" i="5"/>
  <c r="B37" i="5"/>
  <c r="B38" i="5"/>
  <c r="B39" i="5"/>
  <c r="B40" i="5"/>
  <c r="E40" i="5"/>
  <c r="D40" i="5"/>
  <c r="E39" i="5"/>
  <c r="D39" i="5"/>
  <c r="E38" i="5"/>
  <c r="D38" i="5"/>
  <c r="E37" i="5"/>
  <c r="D37" i="5"/>
  <c r="E36" i="5"/>
  <c r="D36" i="5"/>
  <c r="E35" i="5"/>
  <c r="D35" i="5"/>
  <c r="C28" i="5"/>
  <c r="C19" i="5"/>
  <c r="C11" i="5"/>
  <c r="C30" i="5"/>
  <c r="B28" i="5"/>
  <c r="B19" i="5"/>
  <c r="B11" i="5"/>
  <c r="B30" i="5"/>
  <c r="E30" i="5"/>
  <c r="D30" i="5"/>
  <c r="E28" i="5"/>
  <c r="D28" i="5"/>
  <c r="E27" i="5"/>
  <c r="D27" i="5"/>
  <c r="E26" i="5"/>
  <c r="D26" i="5"/>
  <c r="E25" i="5"/>
  <c r="D25" i="5"/>
  <c r="E24" i="5"/>
  <c r="D24" i="5"/>
  <c r="E23" i="5"/>
  <c r="D23" i="5"/>
  <c r="E14" i="5"/>
  <c r="D14" i="5"/>
  <c r="E11" i="5"/>
  <c r="D11" i="5"/>
  <c r="E10" i="5"/>
  <c r="D10" i="5"/>
  <c r="E9" i="5"/>
  <c r="D9" i="5"/>
  <c r="E8" i="5"/>
  <c r="D8" i="5"/>
  <c r="E7" i="5"/>
  <c r="D7" i="5"/>
  <c r="E6" i="5"/>
  <c r="D6" i="5"/>
  <c r="C35" i="4"/>
  <c r="C36" i="4"/>
  <c r="C37" i="4"/>
  <c r="C38" i="4"/>
  <c r="C39" i="4"/>
  <c r="C40" i="4"/>
  <c r="B35" i="4"/>
  <c r="B36" i="4"/>
  <c r="B37" i="4"/>
  <c r="B38" i="4"/>
  <c r="B39" i="4"/>
  <c r="B40" i="4"/>
  <c r="E40" i="4"/>
  <c r="D40" i="4"/>
  <c r="E39" i="4"/>
  <c r="D39" i="4"/>
  <c r="E38" i="4"/>
  <c r="D38" i="4"/>
  <c r="E37" i="4"/>
  <c r="D37" i="4"/>
  <c r="E36" i="4"/>
  <c r="D36" i="4"/>
  <c r="E35" i="4"/>
  <c r="D35" i="4"/>
  <c r="C28" i="4"/>
  <c r="C19" i="4"/>
  <c r="C11" i="4"/>
  <c r="C30" i="4"/>
  <c r="B28" i="4"/>
  <c r="B19" i="4"/>
  <c r="B11" i="4"/>
  <c r="B30" i="4"/>
  <c r="E30" i="4"/>
  <c r="D30" i="4"/>
  <c r="E28" i="4"/>
  <c r="D28" i="4"/>
  <c r="E27" i="4"/>
  <c r="D27" i="4"/>
  <c r="E26" i="4"/>
  <c r="D26" i="4"/>
  <c r="E25" i="4"/>
  <c r="D25" i="4"/>
  <c r="E24" i="4"/>
  <c r="D24" i="4"/>
  <c r="E23" i="4"/>
  <c r="D23" i="4"/>
  <c r="E14" i="4"/>
  <c r="D14" i="4"/>
  <c r="E11" i="4"/>
  <c r="D11" i="4"/>
  <c r="E10" i="4"/>
  <c r="D10" i="4"/>
  <c r="E9" i="4"/>
  <c r="D9" i="4"/>
  <c r="E8" i="4"/>
  <c r="D8" i="4"/>
  <c r="E7" i="4"/>
  <c r="D7" i="4"/>
  <c r="E6" i="4"/>
  <c r="D6" i="4"/>
  <c r="C28" i="3"/>
  <c r="C19" i="3"/>
  <c r="C11" i="3"/>
  <c r="C30" i="3"/>
  <c r="B28" i="3"/>
  <c r="B19" i="3"/>
  <c r="B11" i="3"/>
  <c r="B30" i="3"/>
  <c r="E30" i="3"/>
  <c r="D30" i="3"/>
  <c r="E28" i="3"/>
  <c r="D28" i="3"/>
  <c r="E27" i="3"/>
  <c r="D27" i="3"/>
  <c r="E26" i="3"/>
  <c r="D26" i="3"/>
  <c r="E25" i="3"/>
  <c r="D25" i="3"/>
  <c r="E24" i="3"/>
  <c r="D24" i="3"/>
  <c r="E23" i="3"/>
  <c r="D23" i="3"/>
  <c r="E14" i="3"/>
  <c r="D14" i="3"/>
  <c r="E11" i="3"/>
  <c r="D11" i="3"/>
  <c r="E10" i="3"/>
  <c r="D10" i="3"/>
  <c r="E9" i="3"/>
  <c r="D9" i="3"/>
  <c r="E8" i="3"/>
  <c r="D8" i="3"/>
  <c r="E7" i="3"/>
  <c r="D7" i="3"/>
  <c r="E6" i="3"/>
  <c r="D6" i="3"/>
  <c r="C28" i="2"/>
  <c r="B28" i="2"/>
  <c r="C35" i="2"/>
  <c r="C36" i="2"/>
  <c r="C37" i="2"/>
  <c r="C38" i="2"/>
  <c r="C39" i="2"/>
  <c r="C40" i="2"/>
  <c r="B35" i="2"/>
  <c r="B36" i="2"/>
  <c r="B37" i="2"/>
  <c r="B38" i="2"/>
  <c r="B39" i="2"/>
  <c r="B40" i="2"/>
  <c r="E40" i="2"/>
  <c r="D40" i="2"/>
  <c r="E39" i="2"/>
  <c r="D39" i="2"/>
  <c r="E38" i="2"/>
  <c r="D38" i="2"/>
  <c r="E37" i="2"/>
  <c r="D37" i="2"/>
  <c r="E36" i="2"/>
  <c r="D36" i="2"/>
  <c r="E35" i="2"/>
  <c r="D35" i="2"/>
  <c r="C19" i="2"/>
  <c r="C11" i="2"/>
  <c r="C30" i="2"/>
  <c r="B19" i="2"/>
  <c r="B11" i="2"/>
  <c r="B30" i="2"/>
  <c r="E30" i="2"/>
  <c r="D30" i="2"/>
  <c r="E28" i="2"/>
  <c r="D28" i="2"/>
  <c r="E27" i="2"/>
  <c r="D27" i="2"/>
  <c r="E26" i="2"/>
  <c r="D26" i="2"/>
  <c r="E25" i="2"/>
  <c r="D25" i="2"/>
  <c r="E24" i="2"/>
  <c r="D24" i="2"/>
  <c r="E23" i="2"/>
  <c r="D23" i="2"/>
  <c r="E14" i="2"/>
  <c r="D14" i="2"/>
  <c r="E11" i="2"/>
  <c r="D11" i="2"/>
  <c r="E10" i="2"/>
  <c r="D10" i="2"/>
  <c r="E9" i="2"/>
  <c r="D9" i="2"/>
  <c r="E8" i="2"/>
  <c r="D8" i="2"/>
  <c r="E7" i="2"/>
  <c r="D7" i="2"/>
  <c r="E6" i="2"/>
  <c r="D6" i="2"/>
  <c r="C11" i="1"/>
  <c r="B11" i="1"/>
  <c r="C34" i="1"/>
  <c r="B34" i="1"/>
  <c r="B35" i="1"/>
  <c r="B36" i="1"/>
  <c r="B37" i="1"/>
  <c r="B38" i="1"/>
  <c r="B39" i="1"/>
  <c r="C35" i="1"/>
  <c r="C36" i="1"/>
  <c r="C37" i="1"/>
  <c r="C38" i="1"/>
  <c r="C39" i="1"/>
  <c r="E39" i="1"/>
  <c r="D39" i="1"/>
  <c r="E38" i="1"/>
  <c r="D38" i="1"/>
  <c r="E37" i="1"/>
  <c r="D37" i="1"/>
  <c r="E36" i="1"/>
  <c r="D36" i="1"/>
  <c r="E35" i="1"/>
  <c r="D35" i="1"/>
  <c r="E34" i="1"/>
  <c r="D34" i="1"/>
  <c r="C29" i="1"/>
  <c r="B27" i="1"/>
  <c r="B29" i="1"/>
  <c r="E29" i="1"/>
  <c r="D29" i="1"/>
  <c r="E27" i="1"/>
  <c r="D27" i="1"/>
  <c r="E26" i="1"/>
  <c r="D26" i="1"/>
  <c r="E25" i="1"/>
  <c r="D25" i="1"/>
  <c r="E24" i="1"/>
  <c r="D24" i="1"/>
  <c r="E23" i="1"/>
  <c r="D23" i="1"/>
  <c r="E22" i="1"/>
  <c r="D22" i="1"/>
  <c r="E14" i="1"/>
  <c r="D14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<sst xmlns="http://schemas.openxmlformats.org/spreadsheetml/2006/main" count="558" uniqueCount="54">
  <si>
    <t>2016-17</t>
  </si>
  <si>
    <t xml:space="preserve"> 2017-18</t>
  </si>
  <si>
    <t>Recomendado</t>
  </si>
  <si>
    <t>Total</t>
  </si>
  <si>
    <t>%</t>
  </si>
  <si>
    <t>Gastos Operacionales</t>
  </si>
  <si>
    <t>Asginaciones Especiales</t>
  </si>
  <si>
    <t>Fondos Especiales Estatales</t>
  </si>
  <si>
    <t>Fondos Federales</t>
  </si>
  <si>
    <t>Ingresos propios</t>
  </si>
  <si>
    <t>Otros Ingresos</t>
  </si>
  <si>
    <t>Subsidios</t>
  </si>
  <si>
    <t>Mejoras permamentes</t>
  </si>
  <si>
    <t xml:space="preserve">Asignaciones Especiales </t>
  </si>
  <si>
    <t>Préstamos y emisiones de bonos</t>
  </si>
  <si>
    <t xml:space="preserve"> </t>
  </si>
  <si>
    <t>Fondos Estales</t>
  </si>
  <si>
    <t>otros ingresos</t>
  </si>
  <si>
    <t>Préstamos y Bonos</t>
  </si>
  <si>
    <t>Nombre de la Agencia:</t>
  </si>
  <si>
    <t xml:space="preserve"> 
Asignaciones de acuerdo a como aparecen en el presupuesto recomendado  de este año</t>
  </si>
  <si>
    <t xml:space="preserve">Cambio con relación a  </t>
  </si>
  <si>
    <t>Departamento de Educación</t>
  </si>
  <si>
    <t>Resoluciones</t>
  </si>
  <si>
    <t>Autoridad de Carreteras y Transporte</t>
  </si>
  <si>
    <t>Autoridad de Desperdicios Sólidos de PR</t>
  </si>
  <si>
    <t>Autoridad de PR para el Financiamiento de Facilidades Industriales, Turísticas, Educativas, Médicas y de Control Ambiental</t>
  </si>
  <si>
    <t>(EN MILES)</t>
  </si>
  <si>
    <t>Autoridad de Acueductos y Alcantarillados</t>
  </si>
  <si>
    <t>Autoridad de Asesoría Financiera y Agencia Fiscal de PR</t>
  </si>
  <si>
    <t>Autoridad para el Financiamiento de la Infraestructura de PR</t>
  </si>
  <si>
    <t>Departamento de Transporte y Obras Públicas</t>
  </si>
  <si>
    <t>Autoridad de Los Puertos</t>
  </si>
  <si>
    <t>Autoridad de Transporte Integrado</t>
  </si>
  <si>
    <t>Universidad de Puerto Rico</t>
  </si>
  <si>
    <t>Consejo de Educación de Puerto Rico</t>
  </si>
  <si>
    <t>Autoridad de Energía Eléctrica</t>
  </si>
  <si>
    <t>Miembros del Grupo:</t>
  </si>
  <si>
    <t xml:space="preserve">Christian D. Bravo </t>
  </si>
  <si>
    <t>Brian Sánchez Rolón</t>
  </si>
  <si>
    <t>Kimberly Massa Núñez</t>
  </si>
  <si>
    <t>Laura González Menéndez</t>
  </si>
  <si>
    <t>#-Estudiante</t>
  </si>
  <si>
    <t>801-13-0760</t>
  </si>
  <si>
    <t>801-15-4606</t>
  </si>
  <si>
    <t>801-13-2844</t>
  </si>
  <si>
    <t>Aportaciones (Cada cual fue asignado con agencias)</t>
  </si>
  <si>
    <t>Miembro</t>
  </si>
  <si>
    <t>Agencias Asignadas</t>
  </si>
  <si>
    <t>ADSPR, AFICA, ACT</t>
  </si>
  <si>
    <t>DTOP, AP, ATI</t>
  </si>
  <si>
    <t>AAA, AAFAF, AFIPR</t>
  </si>
  <si>
    <t>Dpto. Ed., UPR, CEPR, AEE</t>
  </si>
  <si>
    <t>801-14-7476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</si>
</sst>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  <numFmt numFmtId="167" formatCode="&quot;$&quot;#,##0.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left" indent="1"/>
    </xf>
    <xf numFmtId="164" fontId="0" fillId="0" borderId="0" xfId="1" applyNumberFormat="1" applyFont="1"/>
    <xf numFmtId="164" fontId="0" fillId="0" borderId="0" xfId="0" applyNumberFormat="1"/>
    <xf numFmtId="9" fontId="0" fillId="0" borderId="0" xfId="2" applyFont="1"/>
    <xf numFmtId="0" fontId="0" fillId="0" borderId="0" xfId="0" applyAlignment="1">
      <alignment horizontal="left" indent="1"/>
    </xf>
    <xf numFmtId="164" fontId="3" fillId="0" borderId="0" xfId="1" applyNumberFormat="1" applyFont="1"/>
    <xf numFmtId="164" fontId="3" fillId="0" borderId="1" xfId="0" applyNumberFormat="1" applyFont="1" applyBorder="1"/>
    <xf numFmtId="165" fontId="0" fillId="0" borderId="0" xfId="2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166" fontId="0" fillId="0" borderId="0" xfId="1" applyNumberFormat="1" applyFont="1"/>
    <xf numFmtId="166" fontId="3" fillId="0" borderId="0" xfId="1" applyNumberFormat="1" applyFont="1"/>
    <xf numFmtId="166" fontId="3" fillId="0" borderId="0" xfId="1" applyNumberFormat="1" applyFont="1" applyAlignment="1">
      <alignment horizontal="right"/>
    </xf>
    <xf numFmtId="0" fontId="3" fillId="0" borderId="0" xfId="0" applyFont="1" applyAlignment="1">
      <alignment horizontal="center"/>
    </xf>
    <xf numFmtId="166" fontId="0" fillId="0" borderId="0" xfId="3" applyNumberFormat="1" applyFont="1"/>
    <xf numFmtId="166" fontId="0" fillId="0" borderId="0" xfId="0" applyNumberFormat="1"/>
    <xf numFmtId="9" fontId="0" fillId="0" borderId="0" xfId="0" applyNumberFormat="1"/>
    <xf numFmtId="0" fontId="3" fillId="0" borderId="0" xfId="0" applyFont="1" applyAlignment="1">
      <alignment horizontal="center"/>
    </xf>
    <xf numFmtId="167" fontId="0" fillId="0" borderId="0" xfId="0" applyNumberFormat="1"/>
    <xf numFmtId="0" fontId="3" fillId="0" borderId="0" xfId="0" applyFont="1" applyAlignment="1">
      <alignment horizontal="left" indent="1"/>
    </xf>
    <xf numFmtId="166" fontId="3" fillId="0" borderId="0" xfId="3" applyNumberFormat="1" applyFont="1"/>
    <xf numFmtId="0" fontId="3" fillId="0" borderId="0" xfId="0" applyFont="1" applyAlignment="1">
      <alignment horizontal="center"/>
    </xf>
    <xf numFmtId="166" fontId="2" fillId="0" borderId="0" xfId="1" applyNumberFormat="1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</cellXfs>
  <cellStyles count="6">
    <cellStyle name="Comma" xfId="1" builtinId="3"/>
    <cellStyle name="Currency" xfId="3" builtinId="4"/>
    <cellStyle name="Followed Hyperlink" xfId="5" builtinId="9" hidden="1"/>
    <cellStyle name="Hyperlink" xfId="4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3" workbookViewId="0">
      <selection activeCell="C26" sqref="C26"/>
    </sheetView>
  </sheetViews>
  <sheetFormatPr baseColWidth="10" defaultColWidth="8.83203125" defaultRowHeight="15" x14ac:dyDescent="0.2"/>
  <cols>
    <col min="1" max="1" width="28.33203125" bestFit="1" customWidth="1"/>
    <col min="2" max="2" width="22.6640625" customWidth="1"/>
    <col min="3" max="3" width="29.83203125" customWidth="1"/>
    <col min="4" max="4" width="11.83203125" customWidth="1"/>
    <col min="5" max="5" width="11.5" customWidth="1"/>
    <col min="7" max="7" width="11.6640625" bestFit="1" customWidth="1"/>
  </cols>
  <sheetData>
    <row r="1" spans="1:8" s="11" customFormat="1" x14ac:dyDescent="0.2">
      <c r="A1" s="11" t="s">
        <v>19</v>
      </c>
      <c r="B1" s="11" t="s">
        <v>27</v>
      </c>
    </row>
    <row r="2" spans="1:8" x14ac:dyDescent="0.2">
      <c r="A2" t="s">
        <v>22</v>
      </c>
      <c r="B2" s="12" t="s">
        <v>0</v>
      </c>
      <c r="C2" s="11" t="s">
        <v>1</v>
      </c>
      <c r="D2" s="24" t="s">
        <v>21</v>
      </c>
      <c r="E2" s="24"/>
    </row>
    <row r="3" spans="1:8" s="1" customFormat="1" ht="75" x14ac:dyDescent="0.2">
      <c r="B3" s="2" t="s">
        <v>20</v>
      </c>
      <c r="C3" s="1" t="s">
        <v>2</v>
      </c>
      <c r="D3" s="1" t="s">
        <v>3</v>
      </c>
      <c r="E3" s="1" t="s">
        <v>4</v>
      </c>
      <c r="G3"/>
      <c r="H3"/>
    </row>
    <row r="4" spans="1:8" x14ac:dyDescent="0.2">
      <c r="A4" t="s">
        <v>5</v>
      </c>
    </row>
    <row r="5" spans="1:8" x14ac:dyDescent="0.2">
      <c r="A5" t="s">
        <v>23</v>
      </c>
      <c r="B5" s="18">
        <v>1627790</v>
      </c>
      <c r="C5" s="18">
        <v>1463107</v>
      </c>
      <c r="D5" s="18">
        <f>(B5+C5)</f>
        <v>3090897</v>
      </c>
    </row>
    <row r="6" spans="1:8" x14ac:dyDescent="0.2">
      <c r="A6" s="3" t="s">
        <v>6</v>
      </c>
      <c r="B6" s="13">
        <v>33575</v>
      </c>
      <c r="C6" s="13">
        <v>91300</v>
      </c>
      <c r="D6" s="5">
        <f t="shared" ref="D6:D11" si="0">C6-B6</f>
        <v>57725</v>
      </c>
      <c r="E6" s="6">
        <f t="shared" ref="E6:E11" si="1">(C6/B6)-1</f>
        <v>1.7192851824274014</v>
      </c>
    </row>
    <row r="7" spans="1:8" x14ac:dyDescent="0.2">
      <c r="A7" s="7" t="s">
        <v>7</v>
      </c>
      <c r="B7" s="13">
        <v>24785</v>
      </c>
      <c r="C7" s="13">
        <v>18428</v>
      </c>
      <c r="D7" s="5">
        <f t="shared" si="0"/>
        <v>-6357</v>
      </c>
      <c r="E7" s="6">
        <f t="shared" si="1"/>
        <v>-0.25648577768811787</v>
      </c>
    </row>
    <row r="8" spans="1:8" x14ac:dyDescent="0.2">
      <c r="A8" s="7" t="s">
        <v>8</v>
      </c>
      <c r="B8" s="13">
        <v>928871</v>
      </c>
      <c r="C8" s="13">
        <v>954339</v>
      </c>
      <c r="D8" s="5">
        <f t="shared" si="0"/>
        <v>25468</v>
      </c>
      <c r="E8" s="6">
        <f t="shared" si="1"/>
        <v>2.7418231379814806E-2</v>
      </c>
    </row>
    <row r="9" spans="1:8" x14ac:dyDescent="0.2">
      <c r="A9" s="7" t="s">
        <v>9</v>
      </c>
      <c r="B9" s="13">
        <v>0</v>
      </c>
      <c r="C9" s="13">
        <v>0</v>
      </c>
      <c r="D9" s="5">
        <f t="shared" si="0"/>
        <v>0</v>
      </c>
      <c r="E9" s="6" t="e">
        <f t="shared" si="1"/>
        <v>#DIV/0!</v>
      </c>
    </row>
    <row r="10" spans="1:8" x14ac:dyDescent="0.2">
      <c r="A10" s="7" t="s">
        <v>10</v>
      </c>
      <c r="B10" s="13">
        <v>43834</v>
      </c>
      <c r="C10" s="13">
        <v>57671</v>
      </c>
      <c r="D10" s="5">
        <f t="shared" si="0"/>
        <v>13837</v>
      </c>
      <c r="E10" s="6">
        <f t="shared" si="1"/>
        <v>0.31566820276497687</v>
      </c>
    </row>
    <row r="11" spans="1:8" x14ac:dyDescent="0.2">
      <c r="B11" s="14">
        <f>SUM(B5:B10)</f>
        <v>2658855</v>
      </c>
      <c r="C11" s="15">
        <f>SUM(C5:C10)</f>
        <v>2584845</v>
      </c>
      <c r="D11" s="5">
        <f t="shared" si="0"/>
        <v>-74010</v>
      </c>
      <c r="E11" s="6">
        <f t="shared" si="1"/>
        <v>-2.7835290002651503E-2</v>
      </c>
    </row>
    <row r="12" spans="1:8" x14ac:dyDescent="0.2">
      <c r="A12" t="s">
        <v>11</v>
      </c>
      <c r="B12" s="4"/>
      <c r="C12" s="4"/>
    </row>
    <row r="13" spans="1:8" x14ac:dyDescent="0.2">
      <c r="A13" s="7" t="s">
        <v>23</v>
      </c>
      <c r="B13" s="13">
        <v>12432</v>
      </c>
      <c r="C13" s="13">
        <v>11190</v>
      </c>
    </row>
    <row r="14" spans="1:8" x14ac:dyDescent="0.2">
      <c r="A14" s="3" t="s">
        <v>6</v>
      </c>
      <c r="B14" s="25">
        <v>700</v>
      </c>
      <c r="C14" s="25">
        <v>700</v>
      </c>
      <c r="D14" s="5">
        <f>C14-B14</f>
        <v>0</v>
      </c>
      <c r="E14" s="6">
        <f>(C14/B14)-1</f>
        <v>0</v>
      </c>
    </row>
    <row r="15" spans="1:8" x14ac:dyDescent="0.2">
      <c r="A15" s="7" t="s">
        <v>7</v>
      </c>
      <c r="B15" s="25">
        <v>541</v>
      </c>
      <c r="C15" s="25"/>
      <c r="D15" s="5"/>
      <c r="E15" s="6"/>
    </row>
    <row r="16" spans="1:8" x14ac:dyDescent="0.2">
      <c r="A16" s="7" t="s">
        <v>8</v>
      </c>
      <c r="B16" s="25"/>
      <c r="C16" s="25"/>
      <c r="D16" s="5"/>
      <c r="E16" s="6"/>
    </row>
    <row r="17" spans="1:5" x14ac:dyDescent="0.2">
      <c r="A17" s="7" t="s">
        <v>9</v>
      </c>
      <c r="B17" s="25"/>
      <c r="C17" s="25"/>
      <c r="D17" s="5"/>
      <c r="E17" s="6"/>
    </row>
    <row r="18" spans="1:5" x14ac:dyDescent="0.2">
      <c r="A18" s="7" t="s">
        <v>10</v>
      </c>
      <c r="B18" s="25"/>
      <c r="C18" s="25"/>
      <c r="D18" s="5"/>
      <c r="E18" s="6"/>
    </row>
    <row r="19" spans="1:5" x14ac:dyDescent="0.2">
      <c r="B19" s="14">
        <f>SUM(B13:B18)</f>
        <v>13673</v>
      </c>
      <c r="C19" s="14">
        <f>SUM(C13:C18)</f>
        <v>11890</v>
      </c>
    </row>
    <row r="20" spans="1:5" x14ac:dyDescent="0.2">
      <c r="A20" t="s">
        <v>12</v>
      </c>
      <c r="B20" s="4"/>
      <c r="C20" s="4"/>
    </row>
    <row r="21" spans="1:5" x14ac:dyDescent="0.2">
      <c r="A21" s="7" t="s">
        <v>13</v>
      </c>
      <c r="B21" s="13"/>
      <c r="C21" s="13">
        <v>7200</v>
      </c>
    </row>
    <row r="22" spans="1:5" x14ac:dyDescent="0.2">
      <c r="A22" s="7" t="s">
        <v>7</v>
      </c>
      <c r="B22" s="13"/>
      <c r="C22" s="13"/>
      <c r="D22" s="5">
        <f t="shared" ref="D22:D27" si="2">C22-B22</f>
        <v>0</v>
      </c>
      <c r="E22" s="6" t="e">
        <f t="shared" ref="E22:E27" si="3">(C22/B22)-1</f>
        <v>#DIV/0!</v>
      </c>
    </row>
    <row r="23" spans="1:5" x14ac:dyDescent="0.2">
      <c r="A23" s="7" t="s">
        <v>8</v>
      </c>
      <c r="B23" s="13"/>
      <c r="C23" s="13"/>
      <c r="D23" s="5">
        <f t="shared" si="2"/>
        <v>0</v>
      </c>
      <c r="E23" s="6" t="e">
        <f t="shared" si="3"/>
        <v>#DIV/0!</v>
      </c>
    </row>
    <row r="24" spans="1:5" x14ac:dyDescent="0.2">
      <c r="A24" s="7" t="s">
        <v>9</v>
      </c>
      <c r="B24" s="13"/>
      <c r="C24" s="13"/>
      <c r="D24" s="5">
        <f t="shared" si="2"/>
        <v>0</v>
      </c>
      <c r="E24" s="6" t="e">
        <f t="shared" si="3"/>
        <v>#DIV/0!</v>
      </c>
    </row>
    <row r="25" spans="1:5" x14ac:dyDescent="0.2">
      <c r="A25" s="7" t="s">
        <v>10</v>
      </c>
      <c r="B25" s="13"/>
      <c r="C25" s="13">
        <v>24900</v>
      </c>
      <c r="D25" s="5">
        <f t="shared" si="2"/>
        <v>24900</v>
      </c>
      <c r="E25" s="6" t="e">
        <f t="shared" si="3"/>
        <v>#DIV/0!</v>
      </c>
    </row>
    <row r="26" spans="1:5" x14ac:dyDescent="0.2">
      <c r="A26" s="7" t="s">
        <v>14</v>
      </c>
      <c r="B26" s="13"/>
      <c r="C26" s="13"/>
      <c r="D26" s="5">
        <f t="shared" si="2"/>
        <v>0</v>
      </c>
      <c r="E26" s="6" t="e">
        <f t="shared" si="3"/>
        <v>#DIV/0!</v>
      </c>
    </row>
    <row r="27" spans="1:5" x14ac:dyDescent="0.2">
      <c r="B27" s="14">
        <f>SUM(B22:B26)</f>
        <v>0</v>
      </c>
      <c r="C27" s="14">
        <f>SUM(C21:C26)</f>
        <v>32100</v>
      </c>
      <c r="D27" s="5">
        <f t="shared" si="2"/>
        <v>32100</v>
      </c>
      <c r="E27" s="6" t="e">
        <f t="shared" si="3"/>
        <v>#DIV/0!</v>
      </c>
    </row>
    <row r="28" spans="1:5" x14ac:dyDescent="0.2">
      <c r="D28" s="5" t="s">
        <v>15</v>
      </c>
      <c r="E28" s="6" t="s">
        <v>15</v>
      </c>
    </row>
    <row r="29" spans="1:5" x14ac:dyDescent="0.2">
      <c r="B29" s="9">
        <f>B27+B19+B11</f>
        <v>2672528</v>
      </c>
      <c r="C29" s="9">
        <f>C27+C19+C11</f>
        <v>2628835</v>
      </c>
      <c r="D29" s="5">
        <f>C29-B29</f>
        <v>-43693</v>
      </c>
      <c r="E29" s="6">
        <f>(C29/B29)-1</f>
        <v>-1.6348940029814463E-2</v>
      </c>
    </row>
    <row r="34" spans="1:5" x14ac:dyDescent="0.2">
      <c r="A34" t="s">
        <v>16</v>
      </c>
      <c r="B34" s="5">
        <f>B6+B7+B14+B22+B15+B21+B5</f>
        <v>1687391</v>
      </c>
      <c r="C34" s="5">
        <f>C6+C7+C14+C22+C15+C21+C5</f>
        <v>1580735</v>
      </c>
      <c r="D34" s="5">
        <f>C34-B34</f>
        <v>-106656</v>
      </c>
      <c r="E34" s="10">
        <f>(C34/B34)-1</f>
        <v>-6.3207638300785018E-2</v>
      </c>
    </row>
    <row r="35" spans="1:5" x14ac:dyDescent="0.2">
      <c r="A35" t="s">
        <v>9</v>
      </c>
      <c r="B35" s="5">
        <f>B9+B24+B17</f>
        <v>0</v>
      </c>
      <c r="C35" s="5">
        <f>C9+C24+C17</f>
        <v>0</v>
      </c>
      <c r="D35" s="5">
        <f t="shared" ref="D35:D38" si="4">C35-B35</f>
        <v>0</v>
      </c>
      <c r="E35" s="6" t="e">
        <f t="shared" ref="E35" si="5">(C35/B35)-1</f>
        <v>#DIV/0!</v>
      </c>
    </row>
    <row r="36" spans="1:5" x14ac:dyDescent="0.2">
      <c r="A36" t="s">
        <v>17</v>
      </c>
      <c r="B36" s="5">
        <f>B10+B25+B17</f>
        <v>43834</v>
      </c>
      <c r="C36" s="5">
        <f>C10+C25+C17</f>
        <v>82571</v>
      </c>
      <c r="D36" s="5">
        <f t="shared" si="4"/>
        <v>38737</v>
      </c>
      <c r="E36" s="6">
        <f>(C36/B36)-1</f>
        <v>0.88372039968973848</v>
      </c>
    </row>
    <row r="37" spans="1:5" x14ac:dyDescent="0.2">
      <c r="A37" t="s">
        <v>8</v>
      </c>
      <c r="B37" s="5">
        <f>B8+B23+B16</f>
        <v>928871</v>
      </c>
      <c r="C37" s="5">
        <f>C8+C23+C16</f>
        <v>954339</v>
      </c>
      <c r="D37" s="5">
        <f t="shared" si="4"/>
        <v>25468</v>
      </c>
      <c r="E37" s="6">
        <f t="shared" ref="E37:E38" si="6">(C37/B37)-1</f>
        <v>2.7418231379814806E-2</v>
      </c>
    </row>
    <row r="38" spans="1:5" x14ac:dyDescent="0.2">
      <c r="A38" t="s">
        <v>18</v>
      </c>
      <c r="B38" s="5">
        <f>B26</f>
        <v>0</v>
      </c>
      <c r="C38" s="5">
        <f>C26</f>
        <v>0</v>
      </c>
      <c r="D38" s="5">
        <f t="shared" si="4"/>
        <v>0</v>
      </c>
      <c r="E38" s="6" t="e">
        <f t="shared" si="6"/>
        <v>#DIV/0!</v>
      </c>
    </row>
    <row r="39" spans="1:5" x14ac:dyDescent="0.2">
      <c r="A39" s="11" t="s">
        <v>3</v>
      </c>
      <c r="B39" s="23">
        <f>SUM(B34:B38)</f>
        <v>2660096</v>
      </c>
      <c r="C39" s="23">
        <f>SUM(C34:C38)</f>
        <v>2617645</v>
      </c>
      <c r="D39" s="18">
        <f>(B39-C39)</f>
        <v>42451</v>
      </c>
      <c r="E39" s="19">
        <f>(C39/B39)-1</f>
        <v>-1.5958446612453048E-2</v>
      </c>
    </row>
  </sheetData>
  <mergeCells count="1">
    <mergeCell ref="D2:E2"/>
  </mergeCells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G23" sqref="G23"/>
    </sheetView>
  </sheetViews>
  <sheetFormatPr baseColWidth="10" defaultRowHeight="15" x14ac:dyDescent="0.2"/>
  <cols>
    <col min="1" max="1" width="26.6640625" customWidth="1"/>
    <col min="2" max="2" width="22" customWidth="1"/>
    <col min="3" max="3" width="17.83203125" customWidth="1"/>
    <col min="4" max="4" width="14.83203125" customWidth="1"/>
    <col min="5" max="5" width="12.6640625" customWidth="1"/>
  </cols>
  <sheetData>
    <row r="1" spans="1:5" x14ac:dyDescent="0.2">
      <c r="A1" s="11" t="s">
        <v>19</v>
      </c>
      <c r="B1" s="11" t="s">
        <v>27</v>
      </c>
      <c r="C1" s="11"/>
      <c r="D1" s="11"/>
      <c r="E1" s="11"/>
    </row>
    <row r="2" spans="1:5" ht="30" x14ac:dyDescent="0.2">
      <c r="A2" s="1" t="s">
        <v>30</v>
      </c>
      <c r="B2" s="20" t="s">
        <v>0</v>
      </c>
      <c r="C2" s="11" t="s">
        <v>1</v>
      </c>
      <c r="D2" s="24" t="s">
        <v>21</v>
      </c>
      <c r="E2" s="24"/>
    </row>
    <row r="3" spans="1:5" ht="77" customHeight="1" x14ac:dyDescent="0.2">
      <c r="A3" s="1"/>
      <c r="B3" s="2" t="s">
        <v>20</v>
      </c>
      <c r="C3" s="1" t="s">
        <v>2</v>
      </c>
      <c r="D3" s="1" t="s">
        <v>3</v>
      </c>
      <c r="E3" s="1" t="s">
        <v>4</v>
      </c>
    </row>
    <row r="4" spans="1:5" x14ac:dyDescent="0.2">
      <c r="A4" t="s">
        <v>5</v>
      </c>
    </row>
    <row r="5" spans="1:5" x14ac:dyDescent="0.2">
      <c r="A5" t="s">
        <v>23</v>
      </c>
      <c r="B5" s="18">
        <v>0</v>
      </c>
      <c r="C5" s="18">
        <v>3600</v>
      </c>
      <c r="D5" s="18">
        <f>(B5+C5)</f>
        <v>3600</v>
      </c>
    </row>
    <row r="6" spans="1:5" x14ac:dyDescent="0.2">
      <c r="A6" s="3" t="s">
        <v>6</v>
      </c>
      <c r="B6" s="13">
        <v>4000</v>
      </c>
      <c r="C6" s="13">
        <v>0</v>
      </c>
      <c r="D6" s="18">
        <f t="shared" ref="D6:D11" si="0">C6-B6</f>
        <v>-4000</v>
      </c>
      <c r="E6" s="6">
        <f t="shared" ref="E6:E11" si="1">(C6/B6)-1</f>
        <v>-1</v>
      </c>
    </row>
    <row r="7" spans="1:5" x14ac:dyDescent="0.2">
      <c r="A7" s="7" t="s">
        <v>7</v>
      </c>
      <c r="B7" s="13">
        <v>0</v>
      </c>
      <c r="C7" s="13">
        <v>0</v>
      </c>
      <c r="D7" s="18">
        <f t="shared" si="0"/>
        <v>0</v>
      </c>
      <c r="E7" s="6" t="e">
        <f t="shared" si="1"/>
        <v>#DIV/0!</v>
      </c>
    </row>
    <row r="8" spans="1:5" x14ac:dyDescent="0.2">
      <c r="A8" s="7" t="s">
        <v>8</v>
      </c>
      <c r="B8" s="13">
        <v>0</v>
      </c>
      <c r="C8" s="13">
        <v>0</v>
      </c>
      <c r="D8" s="18">
        <f t="shared" si="0"/>
        <v>0</v>
      </c>
      <c r="E8" s="6" t="e">
        <f t="shared" si="1"/>
        <v>#DIV/0!</v>
      </c>
    </row>
    <row r="9" spans="1:5" x14ac:dyDescent="0.2">
      <c r="A9" s="7" t="s">
        <v>9</v>
      </c>
      <c r="B9" s="13">
        <v>6041</v>
      </c>
      <c r="C9" s="13">
        <v>4277</v>
      </c>
      <c r="D9" s="18">
        <f t="shared" si="0"/>
        <v>-1764</v>
      </c>
      <c r="E9" s="6">
        <f t="shared" si="1"/>
        <v>-0.29200463499420626</v>
      </c>
    </row>
    <row r="10" spans="1:5" x14ac:dyDescent="0.2">
      <c r="A10" s="7" t="s">
        <v>10</v>
      </c>
      <c r="B10" s="13">
        <v>4000</v>
      </c>
      <c r="C10" s="13">
        <v>0</v>
      </c>
      <c r="D10" s="18">
        <f t="shared" si="0"/>
        <v>-4000</v>
      </c>
      <c r="E10" s="6">
        <f t="shared" si="1"/>
        <v>-1</v>
      </c>
    </row>
    <row r="11" spans="1:5" x14ac:dyDescent="0.2">
      <c r="A11" s="22" t="s">
        <v>3</v>
      </c>
      <c r="B11" s="14">
        <f>SUM(B5:B10)</f>
        <v>14041</v>
      </c>
      <c r="C11" s="15">
        <f>SUM(C5:C10)</f>
        <v>7877</v>
      </c>
      <c r="D11" s="18">
        <f t="shared" si="0"/>
        <v>-6164</v>
      </c>
      <c r="E11" s="6">
        <f t="shared" si="1"/>
        <v>-0.43900007121999862</v>
      </c>
    </row>
    <row r="12" spans="1:5" x14ac:dyDescent="0.2">
      <c r="A12" s="22"/>
      <c r="B12" s="14"/>
      <c r="C12" s="15"/>
      <c r="D12" s="18"/>
      <c r="E12" s="6"/>
    </row>
    <row r="13" spans="1:5" x14ac:dyDescent="0.2">
      <c r="A13" t="s">
        <v>11</v>
      </c>
      <c r="B13" s="4"/>
      <c r="C13" s="4"/>
    </row>
    <row r="14" spans="1:5" x14ac:dyDescent="0.2">
      <c r="A14" s="3" t="s">
        <v>6</v>
      </c>
      <c r="B14" s="14"/>
      <c r="C14" s="14"/>
      <c r="D14" s="18">
        <f>C14-B14</f>
        <v>0</v>
      </c>
      <c r="E14" s="6" t="e">
        <f>(C14/B14)-1</f>
        <v>#DIV/0!</v>
      </c>
    </row>
    <row r="15" spans="1:5" x14ac:dyDescent="0.2">
      <c r="A15" s="7" t="s">
        <v>7</v>
      </c>
      <c r="B15" s="14"/>
      <c r="C15" s="14"/>
      <c r="D15" s="18"/>
      <c r="E15" s="6"/>
    </row>
    <row r="16" spans="1:5" x14ac:dyDescent="0.2">
      <c r="A16" s="7" t="s">
        <v>8</v>
      </c>
      <c r="B16" s="14"/>
      <c r="C16" s="14"/>
      <c r="D16" s="18"/>
      <c r="E16" s="6"/>
    </row>
    <row r="17" spans="1:5" x14ac:dyDescent="0.2">
      <c r="A17" s="7" t="s">
        <v>9</v>
      </c>
      <c r="B17" s="14"/>
      <c r="C17" s="14"/>
      <c r="D17" s="18"/>
      <c r="E17" s="6"/>
    </row>
    <row r="18" spans="1:5" x14ac:dyDescent="0.2">
      <c r="A18" s="7" t="s">
        <v>10</v>
      </c>
      <c r="B18" s="14"/>
      <c r="C18" s="14"/>
      <c r="D18" s="18"/>
      <c r="E18" s="6"/>
    </row>
    <row r="19" spans="1:5" x14ac:dyDescent="0.2">
      <c r="A19" s="22" t="s">
        <v>3</v>
      </c>
      <c r="B19" s="14">
        <f>SUM(B14:B18)</f>
        <v>0</v>
      </c>
      <c r="C19" s="14">
        <f>SUM(C14:C18)</f>
        <v>0</v>
      </c>
      <c r="D19" s="18"/>
    </row>
    <row r="20" spans="1:5" x14ac:dyDescent="0.2">
      <c r="A20" s="22"/>
      <c r="B20" s="8"/>
      <c r="C20" s="8"/>
    </row>
    <row r="21" spans="1:5" x14ac:dyDescent="0.2">
      <c r="A21" t="s">
        <v>12</v>
      </c>
      <c r="B21" s="4"/>
      <c r="C21" s="4"/>
    </row>
    <row r="22" spans="1:5" x14ac:dyDescent="0.2">
      <c r="A22" s="7" t="s">
        <v>13</v>
      </c>
      <c r="B22" s="13">
        <v>0</v>
      </c>
      <c r="C22" s="13">
        <v>0</v>
      </c>
    </row>
    <row r="23" spans="1:5" x14ac:dyDescent="0.2">
      <c r="A23" s="7" t="s">
        <v>7</v>
      </c>
      <c r="B23" s="13">
        <v>13118</v>
      </c>
      <c r="C23" s="13">
        <v>0</v>
      </c>
      <c r="D23" s="5">
        <f t="shared" ref="D23:D28" si="2">C23-B23</f>
        <v>-13118</v>
      </c>
      <c r="E23" s="6">
        <f t="shared" ref="E23:E28" si="3">(C23/B23)-1</f>
        <v>-1</v>
      </c>
    </row>
    <row r="24" spans="1:5" x14ac:dyDescent="0.2">
      <c r="A24" s="7" t="s">
        <v>8</v>
      </c>
      <c r="B24" s="13">
        <v>0</v>
      </c>
      <c r="C24" s="13">
        <v>0</v>
      </c>
      <c r="D24" s="18">
        <f t="shared" si="2"/>
        <v>0</v>
      </c>
      <c r="E24" s="6" t="e">
        <f t="shared" si="3"/>
        <v>#DIV/0!</v>
      </c>
    </row>
    <row r="25" spans="1:5" x14ac:dyDescent="0.2">
      <c r="A25" s="7" t="s">
        <v>9</v>
      </c>
      <c r="B25" s="13">
        <v>0</v>
      </c>
      <c r="C25" s="13">
        <v>654</v>
      </c>
      <c r="D25" s="18">
        <f t="shared" si="2"/>
        <v>654</v>
      </c>
      <c r="E25" s="6" t="e">
        <f t="shared" si="3"/>
        <v>#DIV/0!</v>
      </c>
    </row>
    <row r="26" spans="1:5" x14ac:dyDescent="0.2">
      <c r="A26" s="7" t="s">
        <v>10</v>
      </c>
      <c r="B26" s="13">
        <v>0</v>
      </c>
      <c r="C26" s="13">
        <v>4105</v>
      </c>
      <c r="D26" s="18">
        <f t="shared" si="2"/>
        <v>4105</v>
      </c>
      <c r="E26" s="6" t="e">
        <f t="shared" si="3"/>
        <v>#DIV/0!</v>
      </c>
    </row>
    <row r="27" spans="1:5" x14ac:dyDescent="0.2">
      <c r="A27" s="7" t="s">
        <v>14</v>
      </c>
      <c r="B27" s="13">
        <v>0</v>
      </c>
      <c r="C27" s="13">
        <v>0</v>
      </c>
      <c r="D27" s="18">
        <f t="shared" si="2"/>
        <v>0</v>
      </c>
      <c r="E27" s="6" t="e">
        <f t="shared" si="3"/>
        <v>#DIV/0!</v>
      </c>
    </row>
    <row r="28" spans="1:5" x14ac:dyDescent="0.2">
      <c r="A28" s="22" t="s">
        <v>3</v>
      </c>
      <c r="B28" s="14">
        <f>SUM(B22:B27)</f>
        <v>13118</v>
      </c>
      <c r="C28" s="14">
        <f>SUM(C22:C27)</f>
        <v>4759</v>
      </c>
      <c r="D28" s="5">
        <f t="shared" si="2"/>
        <v>-8359</v>
      </c>
      <c r="E28" s="6">
        <f t="shared" si="3"/>
        <v>-0.63721603903033996</v>
      </c>
    </row>
    <row r="29" spans="1:5" x14ac:dyDescent="0.2">
      <c r="D29" s="5" t="s">
        <v>15</v>
      </c>
      <c r="E29" s="6" t="s">
        <v>15</v>
      </c>
    </row>
    <row r="30" spans="1:5" x14ac:dyDescent="0.2">
      <c r="A30" s="22" t="s">
        <v>3</v>
      </c>
      <c r="B30" s="9">
        <f>B28+B19+B11</f>
        <v>27159</v>
      </c>
      <c r="C30" s="9">
        <f>C28+C19+C11</f>
        <v>12636</v>
      </c>
      <c r="D30" s="5">
        <f>C30-B30</f>
        <v>-14523</v>
      </c>
      <c r="E30" s="6">
        <f>(C30/B30)-1</f>
        <v>-0.53473986523804262</v>
      </c>
    </row>
    <row r="35" spans="1:5" x14ac:dyDescent="0.2">
      <c r="A35" t="s">
        <v>16</v>
      </c>
      <c r="B35" s="18">
        <f>B6+B7+B14+B23+B15+B22+B5</f>
        <v>17118</v>
      </c>
      <c r="C35" s="18">
        <f>C6+C7+C14+C23+C15+C22+C5</f>
        <v>3600</v>
      </c>
      <c r="D35" s="18">
        <f>C35-B35</f>
        <v>-13518</v>
      </c>
      <c r="E35" s="10">
        <f>(C35/B35)-1</f>
        <v>-0.78969505783385907</v>
      </c>
    </row>
    <row r="36" spans="1:5" x14ac:dyDescent="0.2">
      <c r="A36" t="s">
        <v>9</v>
      </c>
      <c r="B36" s="18">
        <f>B9+B25+B17</f>
        <v>6041</v>
      </c>
      <c r="C36" s="18">
        <f>C9+C25+C17</f>
        <v>4931</v>
      </c>
      <c r="D36" s="18">
        <f t="shared" ref="D36:D39" si="4">C36-B36</f>
        <v>-1110</v>
      </c>
      <c r="E36" s="6">
        <f t="shared" ref="E36" si="5">(C36/B36)-1</f>
        <v>-0.18374441317662638</v>
      </c>
    </row>
    <row r="37" spans="1:5" x14ac:dyDescent="0.2">
      <c r="A37" t="s">
        <v>17</v>
      </c>
      <c r="B37" s="18">
        <f>B10+B26+B17</f>
        <v>4000</v>
      </c>
      <c r="C37" s="18">
        <f>C10+C26+C17</f>
        <v>4105</v>
      </c>
      <c r="D37" s="18">
        <f t="shared" si="4"/>
        <v>105</v>
      </c>
      <c r="E37" s="6">
        <f>(C37/B37)-1</f>
        <v>2.6250000000000107E-2</v>
      </c>
    </row>
    <row r="38" spans="1:5" x14ac:dyDescent="0.2">
      <c r="A38" t="s">
        <v>8</v>
      </c>
      <c r="B38" s="18">
        <f>B8+B24+B16</f>
        <v>0</v>
      </c>
      <c r="C38" s="18">
        <f>C8+C24+C16</f>
        <v>0</v>
      </c>
      <c r="D38" s="18">
        <f t="shared" si="4"/>
        <v>0</v>
      </c>
      <c r="E38" s="6" t="e">
        <f t="shared" ref="E38:E39" si="6">(C38/B38)-1</f>
        <v>#DIV/0!</v>
      </c>
    </row>
    <row r="39" spans="1:5" x14ac:dyDescent="0.2">
      <c r="A39" t="s">
        <v>18</v>
      </c>
      <c r="B39" s="18">
        <f>B27</f>
        <v>0</v>
      </c>
      <c r="C39" s="18">
        <f>C27</f>
        <v>0</v>
      </c>
      <c r="D39" s="18">
        <f t="shared" si="4"/>
        <v>0</v>
      </c>
      <c r="E39" s="6" t="e">
        <f t="shared" si="6"/>
        <v>#DIV/0!</v>
      </c>
    </row>
    <row r="40" spans="1:5" x14ac:dyDescent="0.2">
      <c r="A40" s="11" t="s">
        <v>3</v>
      </c>
      <c r="B40" s="17">
        <f>SUM(B35:B39)</f>
        <v>27159</v>
      </c>
      <c r="C40" s="17">
        <f>SUM(C35:C39)</f>
        <v>12636</v>
      </c>
      <c r="D40" s="18">
        <f>(B40-C40)</f>
        <v>14523</v>
      </c>
      <c r="E40" s="19">
        <f>(C40/B40)-1</f>
        <v>-0.53473986523804262</v>
      </c>
    </row>
  </sheetData>
  <mergeCells count="1">
    <mergeCell ref="D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" workbookViewId="0">
      <selection activeCell="B30" sqref="B30"/>
    </sheetView>
  </sheetViews>
  <sheetFormatPr baseColWidth="10" defaultRowHeight="15" x14ac:dyDescent="0.2"/>
  <cols>
    <col min="1" max="1" width="26.83203125" customWidth="1"/>
    <col min="2" max="2" width="19.33203125" customWidth="1"/>
    <col min="3" max="3" width="15.6640625" customWidth="1"/>
    <col min="4" max="4" width="14.1640625" customWidth="1"/>
    <col min="5" max="5" width="12.6640625" customWidth="1"/>
  </cols>
  <sheetData>
    <row r="1" spans="1:5" x14ac:dyDescent="0.2">
      <c r="A1" s="11" t="s">
        <v>19</v>
      </c>
      <c r="B1" s="11" t="s">
        <v>27</v>
      </c>
      <c r="C1" s="11"/>
      <c r="D1" s="11"/>
      <c r="E1" s="11"/>
    </row>
    <row r="2" spans="1:5" ht="30" x14ac:dyDescent="0.2">
      <c r="A2" s="1" t="s">
        <v>31</v>
      </c>
      <c r="B2" s="20" t="s">
        <v>0</v>
      </c>
      <c r="C2" s="11" t="s">
        <v>1</v>
      </c>
      <c r="D2" s="24" t="s">
        <v>21</v>
      </c>
      <c r="E2" s="24"/>
    </row>
    <row r="3" spans="1:5" ht="77" customHeight="1" x14ac:dyDescent="0.2">
      <c r="A3" s="1"/>
      <c r="B3" s="2" t="s">
        <v>20</v>
      </c>
      <c r="C3" s="1" t="s">
        <v>2</v>
      </c>
      <c r="D3" s="1" t="s">
        <v>3</v>
      </c>
      <c r="E3" s="1" t="s">
        <v>4</v>
      </c>
    </row>
    <row r="4" spans="1:5" x14ac:dyDescent="0.2">
      <c r="A4" t="s">
        <v>5</v>
      </c>
    </row>
    <row r="5" spans="1:5" x14ac:dyDescent="0.2">
      <c r="A5" t="s">
        <v>23</v>
      </c>
      <c r="B5" s="18">
        <v>31525</v>
      </c>
      <c r="C5" s="18">
        <v>26614</v>
      </c>
      <c r="D5" s="18">
        <f>(B5+C5)</f>
        <v>58139</v>
      </c>
    </row>
    <row r="6" spans="1:5" x14ac:dyDescent="0.2">
      <c r="A6" s="3" t="s">
        <v>6</v>
      </c>
      <c r="B6" s="13">
        <v>755</v>
      </c>
      <c r="C6" s="13">
        <v>25005</v>
      </c>
      <c r="D6" s="18">
        <f t="shared" ref="D6:D11" si="0">C6-B6</f>
        <v>24250</v>
      </c>
      <c r="E6" s="6">
        <f t="shared" ref="E6:E11" si="1">(C6/B6)-1</f>
        <v>32.119205298013242</v>
      </c>
    </row>
    <row r="7" spans="1:5" x14ac:dyDescent="0.2">
      <c r="A7" s="7" t="s">
        <v>7</v>
      </c>
      <c r="B7" s="13">
        <v>55342</v>
      </c>
      <c r="C7" s="13">
        <v>46796</v>
      </c>
      <c r="D7" s="18">
        <f t="shared" si="0"/>
        <v>-8546</v>
      </c>
      <c r="E7" s="6">
        <f t="shared" si="1"/>
        <v>-0.15442159661739729</v>
      </c>
    </row>
    <row r="8" spans="1:5" x14ac:dyDescent="0.2">
      <c r="A8" s="7" t="s">
        <v>8</v>
      </c>
      <c r="B8" s="13">
        <v>378</v>
      </c>
      <c r="C8" s="13">
        <v>370</v>
      </c>
      <c r="D8" s="18">
        <f t="shared" si="0"/>
        <v>-8</v>
      </c>
      <c r="E8" s="6">
        <f t="shared" si="1"/>
        <v>-2.1164021164021163E-2</v>
      </c>
    </row>
    <row r="9" spans="1:5" x14ac:dyDescent="0.2">
      <c r="A9" s="7" t="s">
        <v>9</v>
      </c>
      <c r="B9" s="13">
        <v>0</v>
      </c>
      <c r="C9" s="13">
        <v>0</v>
      </c>
      <c r="D9" s="18">
        <f t="shared" si="0"/>
        <v>0</v>
      </c>
      <c r="E9" s="6" t="e">
        <f t="shared" si="1"/>
        <v>#DIV/0!</v>
      </c>
    </row>
    <row r="10" spans="1:5" x14ac:dyDescent="0.2">
      <c r="A10" s="7" t="s">
        <v>10</v>
      </c>
      <c r="B10" s="13">
        <v>0</v>
      </c>
      <c r="C10" s="13">
        <v>0</v>
      </c>
      <c r="D10" s="18">
        <f t="shared" si="0"/>
        <v>0</v>
      </c>
      <c r="E10" s="6" t="e">
        <f t="shared" si="1"/>
        <v>#DIV/0!</v>
      </c>
    </row>
    <row r="11" spans="1:5" x14ac:dyDescent="0.2">
      <c r="A11" s="22" t="s">
        <v>3</v>
      </c>
      <c r="B11" s="14">
        <f>SUM(B5:B10)</f>
        <v>88000</v>
      </c>
      <c r="C11" s="15">
        <f>SUM(C5:C10)</f>
        <v>98785</v>
      </c>
      <c r="D11" s="18">
        <f t="shared" si="0"/>
        <v>10785</v>
      </c>
      <c r="E11" s="6">
        <f t="shared" si="1"/>
        <v>0.12255681818181818</v>
      </c>
    </row>
    <row r="12" spans="1:5" x14ac:dyDescent="0.2">
      <c r="A12" s="22"/>
      <c r="B12" s="14"/>
      <c r="C12" s="15"/>
      <c r="D12" s="18"/>
      <c r="E12" s="6"/>
    </row>
    <row r="13" spans="1:5" x14ac:dyDescent="0.2">
      <c r="A13" t="s">
        <v>11</v>
      </c>
      <c r="B13" s="4"/>
      <c r="C13" s="4"/>
    </row>
    <row r="14" spans="1:5" x14ac:dyDescent="0.2">
      <c r="A14" s="3" t="s">
        <v>6</v>
      </c>
      <c r="B14" s="14"/>
      <c r="C14" s="14"/>
      <c r="D14" s="18">
        <f>C14-B14</f>
        <v>0</v>
      </c>
      <c r="E14" s="6" t="e">
        <f>(C14/B14)-1</f>
        <v>#DIV/0!</v>
      </c>
    </row>
    <row r="15" spans="1:5" x14ac:dyDescent="0.2">
      <c r="A15" s="7" t="s">
        <v>7</v>
      </c>
      <c r="B15" s="14"/>
      <c r="C15" s="14"/>
      <c r="D15" s="18"/>
      <c r="E15" s="6"/>
    </row>
    <row r="16" spans="1:5" x14ac:dyDescent="0.2">
      <c r="A16" s="7" t="s">
        <v>8</v>
      </c>
      <c r="B16" s="14"/>
      <c r="C16" s="14"/>
      <c r="D16" s="18"/>
      <c r="E16" s="6"/>
    </row>
    <row r="17" spans="1:5" x14ac:dyDescent="0.2">
      <c r="A17" s="7" t="s">
        <v>9</v>
      </c>
      <c r="B17" s="14"/>
      <c r="C17" s="14"/>
      <c r="D17" s="18"/>
      <c r="E17" s="6"/>
    </row>
    <row r="18" spans="1:5" x14ac:dyDescent="0.2">
      <c r="A18" s="7" t="s">
        <v>10</v>
      </c>
      <c r="B18" s="14"/>
      <c r="C18" s="14"/>
      <c r="D18" s="18"/>
      <c r="E18" s="6"/>
    </row>
    <row r="19" spans="1:5" x14ac:dyDescent="0.2">
      <c r="A19" s="22" t="s">
        <v>3</v>
      </c>
      <c r="B19" s="14">
        <f>SUM(B14:B18)</f>
        <v>0</v>
      </c>
      <c r="C19" s="14">
        <f>SUM(C14:C18)</f>
        <v>0</v>
      </c>
      <c r="D19" s="18"/>
    </row>
    <row r="20" spans="1:5" x14ac:dyDescent="0.2">
      <c r="A20" s="22"/>
      <c r="B20" s="8"/>
      <c r="C20" s="8"/>
    </row>
    <row r="21" spans="1:5" x14ac:dyDescent="0.2">
      <c r="A21" t="s">
        <v>12</v>
      </c>
      <c r="B21" s="4"/>
      <c r="C21" s="4"/>
    </row>
    <row r="22" spans="1:5" x14ac:dyDescent="0.2">
      <c r="A22" s="7" t="s">
        <v>13</v>
      </c>
      <c r="B22" s="13">
        <v>0</v>
      </c>
      <c r="C22" s="13">
        <v>0</v>
      </c>
    </row>
    <row r="23" spans="1:5" x14ac:dyDescent="0.2">
      <c r="A23" s="7" t="s">
        <v>7</v>
      </c>
      <c r="B23" s="13">
        <v>0</v>
      </c>
      <c r="C23" s="13">
        <v>0</v>
      </c>
      <c r="D23" s="5">
        <f t="shared" ref="D23:D28" si="2">C23-B23</f>
        <v>0</v>
      </c>
      <c r="E23" s="6" t="e">
        <f t="shared" ref="E23:E28" si="3">(C23/B23)-1</f>
        <v>#DIV/0!</v>
      </c>
    </row>
    <row r="24" spans="1:5" x14ac:dyDescent="0.2">
      <c r="A24" s="7" t="s">
        <v>8</v>
      </c>
      <c r="B24" s="13">
        <v>0</v>
      </c>
      <c r="C24" s="13">
        <v>0</v>
      </c>
      <c r="D24" s="18">
        <f t="shared" si="2"/>
        <v>0</v>
      </c>
      <c r="E24" s="6" t="e">
        <f t="shared" si="3"/>
        <v>#DIV/0!</v>
      </c>
    </row>
    <row r="25" spans="1:5" x14ac:dyDescent="0.2">
      <c r="A25" s="7" t="s">
        <v>9</v>
      </c>
      <c r="B25" s="13">
        <v>0</v>
      </c>
      <c r="C25" s="13">
        <v>0</v>
      </c>
      <c r="D25" s="18">
        <f t="shared" si="2"/>
        <v>0</v>
      </c>
      <c r="E25" s="6" t="e">
        <f t="shared" si="3"/>
        <v>#DIV/0!</v>
      </c>
    </row>
    <row r="26" spans="1:5" x14ac:dyDescent="0.2">
      <c r="A26" s="7" t="s">
        <v>10</v>
      </c>
      <c r="B26" s="13">
        <v>0</v>
      </c>
      <c r="C26" s="13">
        <v>0</v>
      </c>
      <c r="D26" s="18">
        <f t="shared" si="2"/>
        <v>0</v>
      </c>
      <c r="E26" s="6" t="e">
        <f t="shared" si="3"/>
        <v>#DIV/0!</v>
      </c>
    </row>
    <row r="27" spans="1:5" x14ac:dyDescent="0.2">
      <c r="A27" s="7" t="s">
        <v>14</v>
      </c>
      <c r="B27" s="13">
        <v>0</v>
      </c>
      <c r="C27" s="13">
        <v>0</v>
      </c>
      <c r="D27" s="18">
        <f t="shared" si="2"/>
        <v>0</v>
      </c>
      <c r="E27" s="6" t="e">
        <f t="shared" si="3"/>
        <v>#DIV/0!</v>
      </c>
    </row>
    <row r="28" spans="1:5" x14ac:dyDescent="0.2">
      <c r="A28" s="22" t="s">
        <v>3</v>
      </c>
      <c r="B28" s="14">
        <f>SUM(B22:B27)</f>
        <v>0</v>
      </c>
      <c r="C28" s="14">
        <f>SUM(C22:C27)</f>
        <v>0</v>
      </c>
      <c r="D28" s="5">
        <f t="shared" si="2"/>
        <v>0</v>
      </c>
      <c r="E28" s="6" t="e">
        <f t="shared" si="3"/>
        <v>#DIV/0!</v>
      </c>
    </row>
    <row r="29" spans="1:5" x14ac:dyDescent="0.2">
      <c r="D29" s="5" t="s">
        <v>15</v>
      </c>
      <c r="E29" s="6" t="s">
        <v>15</v>
      </c>
    </row>
    <row r="30" spans="1:5" x14ac:dyDescent="0.2">
      <c r="A30" s="22" t="s">
        <v>3</v>
      </c>
      <c r="B30" s="9">
        <f>B28+B19+B11</f>
        <v>88000</v>
      </c>
      <c r="C30" s="9">
        <f>C28+C19+C11</f>
        <v>98785</v>
      </c>
      <c r="D30" s="5">
        <f>C30-B30</f>
        <v>10785</v>
      </c>
      <c r="E30" s="6">
        <f>(C30/B30)-1</f>
        <v>0.12255681818181818</v>
      </c>
    </row>
    <row r="35" spans="1:5" x14ac:dyDescent="0.2">
      <c r="A35" t="s">
        <v>16</v>
      </c>
      <c r="B35" s="18">
        <f>B6+B7+B14+B23+B15+B22+B5</f>
        <v>87622</v>
      </c>
      <c r="C35" s="18">
        <f>C6+C7+C14+C23+C15+C22+C5</f>
        <v>98415</v>
      </c>
      <c r="D35" s="18">
        <f>C35-B35</f>
        <v>10793</v>
      </c>
      <c r="E35" s="10">
        <f>(C35/B35)-1</f>
        <v>0.12317682773732619</v>
      </c>
    </row>
    <row r="36" spans="1:5" x14ac:dyDescent="0.2">
      <c r="A36" t="s">
        <v>9</v>
      </c>
      <c r="B36" s="18">
        <f>B9+B25+B17</f>
        <v>0</v>
      </c>
      <c r="C36" s="18">
        <f>C9+C25+C17</f>
        <v>0</v>
      </c>
      <c r="D36" s="18">
        <f t="shared" ref="D36:D39" si="4">C36-B36</f>
        <v>0</v>
      </c>
      <c r="E36" s="6" t="e">
        <f t="shared" ref="E36" si="5">(C36/B36)-1</f>
        <v>#DIV/0!</v>
      </c>
    </row>
    <row r="37" spans="1:5" x14ac:dyDescent="0.2">
      <c r="A37" t="s">
        <v>17</v>
      </c>
      <c r="B37" s="18">
        <f>B10+B26+B17</f>
        <v>0</v>
      </c>
      <c r="C37" s="18">
        <f>C10+C26+C17</f>
        <v>0</v>
      </c>
      <c r="D37" s="18">
        <f t="shared" si="4"/>
        <v>0</v>
      </c>
      <c r="E37" s="6" t="e">
        <f>(C37/B37)-1</f>
        <v>#DIV/0!</v>
      </c>
    </row>
    <row r="38" spans="1:5" x14ac:dyDescent="0.2">
      <c r="A38" t="s">
        <v>8</v>
      </c>
      <c r="B38" s="18">
        <f>B8+B24+B16</f>
        <v>378</v>
      </c>
      <c r="C38" s="18">
        <f>C8+C24+C16</f>
        <v>370</v>
      </c>
      <c r="D38" s="18">
        <f t="shared" si="4"/>
        <v>-8</v>
      </c>
      <c r="E38" s="6">
        <f t="shared" ref="E38:E39" si="6">(C38/B38)-1</f>
        <v>-2.1164021164021163E-2</v>
      </c>
    </row>
    <row r="39" spans="1:5" x14ac:dyDescent="0.2">
      <c r="A39" t="s">
        <v>18</v>
      </c>
      <c r="B39" s="18">
        <f>B27</f>
        <v>0</v>
      </c>
      <c r="C39" s="18">
        <f>C27</f>
        <v>0</v>
      </c>
      <c r="D39" s="18">
        <f t="shared" si="4"/>
        <v>0</v>
      </c>
      <c r="E39" s="6" t="e">
        <f t="shared" si="6"/>
        <v>#DIV/0!</v>
      </c>
    </row>
    <row r="40" spans="1:5" x14ac:dyDescent="0.2">
      <c r="A40" s="11" t="s">
        <v>3</v>
      </c>
      <c r="B40" s="17">
        <f>SUM(B35:B39)</f>
        <v>88000</v>
      </c>
      <c r="C40" s="17">
        <f>SUM(C35:C39)</f>
        <v>98785</v>
      </c>
      <c r="D40" s="18">
        <f>(B40-C40)</f>
        <v>-10785</v>
      </c>
      <c r="E40" s="19">
        <f>(C40/B40)-1</f>
        <v>0.12255681818181818</v>
      </c>
    </row>
  </sheetData>
  <mergeCells count="1">
    <mergeCell ref="D2: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C7" sqref="C7"/>
    </sheetView>
  </sheetViews>
  <sheetFormatPr baseColWidth="10" defaultRowHeight="15" x14ac:dyDescent="0.2"/>
  <cols>
    <col min="1" max="1" width="24.5" customWidth="1"/>
    <col min="2" max="2" width="22.1640625" customWidth="1"/>
    <col min="3" max="3" width="19.33203125" customWidth="1"/>
    <col min="4" max="4" width="15.5" customWidth="1"/>
    <col min="5" max="5" width="15.1640625" customWidth="1"/>
  </cols>
  <sheetData>
    <row r="1" spans="1:5" x14ac:dyDescent="0.2">
      <c r="A1" s="11" t="s">
        <v>19</v>
      </c>
      <c r="B1" s="11" t="s">
        <v>27</v>
      </c>
      <c r="C1" s="11"/>
      <c r="D1" s="11"/>
      <c r="E1" s="11"/>
    </row>
    <row r="2" spans="1:5" x14ac:dyDescent="0.2">
      <c r="A2" s="1" t="s">
        <v>32</v>
      </c>
      <c r="B2" s="20" t="s">
        <v>0</v>
      </c>
      <c r="C2" s="11" t="s">
        <v>1</v>
      </c>
      <c r="D2" s="24" t="s">
        <v>21</v>
      </c>
      <c r="E2" s="24"/>
    </row>
    <row r="3" spans="1:5" ht="90" customHeight="1" x14ac:dyDescent="0.2">
      <c r="A3" s="1"/>
      <c r="B3" s="2" t="s">
        <v>20</v>
      </c>
      <c r="C3" s="1" t="s">
        <v>2</v>
      </c>
      <c r="D3" s="1" t="s">
        <v>3</v>
      </c>
      <c r="E3" s="1" t="s">
        <v>4</v>
      </c>
    </row>
    <row r="4" spans="1:5" x14ac:dyDescent="0.2">
      <c r="A4" t="s">
        <v>5</v>
      </c>
    </row>
    <row r="5" spans="1:5" x14ac:dyDescent="0.2">
      <c r="A5" t="s">
        <v>23</v>
      </c>
      <c r="B5" s="18">
        <v>0</v>
      </c>
      <c r="C5" s="18">
        <v>0</v>
      </c>
      <c r="D5" s="18">
        <f>(B5+C5)</f>
        <v>0</v>
      </c>
    </row>
    <row r="6" spans="1:5" x14ac:dyDescent="0.2">
      <c r="A6" s="3" t="s">
        <v>6</v>
      </c>
      <c r="B6" s="13">
        <v>0</v>
      </c>
      <c r="C6" s="13">
        <v>0</v>
      </c>
      <c r="D6" s="18">
        <f t="shared" ref="D6:D11" si="0">C6-B6</f>
        <v>0</v>
      </c>
      <c r="E6" s="6" t="e">
        <f t="shared" ref="E6:E11" si="1">(C6/B6)-1</f>
        <v>#DIV/0!</v>
      </c>
    </row>
    <row r="7" spans="1:5" x14ac:dyDescent="0.2">
      <c r="A7" s="7" t="s">
        <v>7</v>
      </c>
      <c r="B7" s="13">
        <v>0</v>
      </c>
      <c r="C7" s="13">
        <v>0</v>
      </c>
      <c r="D7" s="18">
        <f t="shared" si="0"/>
        <v>0</v>
      </c>
      <c r="E7" s="6" t="e">
        <f t="shared" si="1"/>
        <v>#DIV/0!</v>
      </c>
    </row>
    <row r="8" spans="1:5" x14ac:dyDescent="0.2">
      <c r="A8" s="7" t="s">
        <v>8</v>
      </c>
      <c r="B8" s="13">
        <v>0</v>
      </c>
      <c r="C8" s="13">
        <v>0</v>
      </c>
      <c r="D8" s="18">
        <f t="shared" si="0"/>
        <v>0</v>
      </c>
      <c r="E8" s="6" t="e">
        <f t="shared" si="1"/>
        <v>#DIV/0!</v>
      </c>
    </row>
    <row r="9" spans="1:5" x14ac:dyDescent="0.2">
      <c r="A9" s="7" t="s">
        <v>9</v>
      </c>
      <c r="B9" s="13">
        <v>79968</v>
      </c>
      <c r="C9" s="13">
        <v>78000</v>
      </c>
      <c r="D9" s="18">
        <f t="shared" si="0"/>
        <v>-1968</v>
      </c>
      <c r="E9" s="6">
        <f t="shared" si="1"/>
        <v>-2.4609843937575038E-2</v>
      </c>
    </row>
    <row r="10" spans="1:5" x14ac:dyDescent="0.2">
      <c r="A10" s="7" t="s">
        <v>10</v>
      </c>
      <c r="B10" s="13">
        <v>0</v>
      </c>
      <c r="C10" s="13">
        <v>0</v>
      </c>
      <c r="D10" s="18">
        <f t="shared" si="0"/>
        <v>0</v>
      </c>
      <c r="E10" s="6" t="e">
        <f t="shared" si="1"/>
        <v>#DIV/0!</v>
      </c>
    </row>
    <row r="11" spans="1:5" x14ac:dyDescent="0.2">
      <c r="A11" s="22" t="s">
        <v>3</v>
      </c>
      <c r="B11" s="14">
        <f>SUM(B5:B10)</f>
        <v>79968</v>
      </c>
      <c r="C11" s="15">
        <f>SUM(C5:C10)</f>
        <v>78000</v>
      </c>
      <c r="D11" s="18">
        <f t="shared" si="0"/>
        <v>-1968</v>
      </c>
      <c r="E11" s="6">
        <f t="shared" si="1"/>
        <v>-2.4609843937575038E-2</v>
      </c>
    </row>
    <row r="12" spans="1:5" x14ac:dyDescent="0.2">
      <c r="A12" s="22"/>
      <c r="B12" s="14"/>
      <c r="C12" s="15"/>
      <c r="D12" s="18"/>
      <c r="E12" s="6"/>
    </row>
    <row r="13" spans="1:5" x14ac:dyDescent="0.2">
      <c r="A13" t="s">
        <v>11</v>
      </c>
      <c r="B13" s="4"/>
      <c r="C13" s="4"/>
    </row>
    <row r="14" spans="1:5" x14ac:dyDescent="0.2">
      <c r="A14" s="3" t="s">
        <v>6</v>
      </c>
      <c r="B14" s="25">
        <v>0</v>
      </c>
      <c r="C14" s="25">
        <v>0</v>
      </c>
      <c r="D14" s="18">
        <f>C14-B14</f>
        <v>0</v>
      </c>
      <c r="E14" s="6" t="e">
        <f>(C14/B14)-1</f>
        <v>#DIV/0!</v>
      </c>
    </row>
    <row r="15" spans="1:5" x14ac:dyDescent="0.2">
      <c r="A15" s="7" t="s">
        <v>7</v>
      </c>
      <c r="B15" s="25">
        <v>0</v>
      </c>
      <c r="C15" s="25">
        <v>0</v>
      </c>
      <c r="D15" s="18"/>
      <c r="E15" s="6"/>
    </row>
    <row r="16" spans="1:5" x14ac:dyDescent="0.2">
      <c r="A16" s="7" t="s">
        <v>8</v>
      </c>
      <c r="B16" s="25">
        <v>0</v>
      </c>
      <c r="C16" s="25">
        <v>0</v>
      </c>
      <c r="D16" s="18"/>
      <c r="E16" s="6"/>
    </row>
    <row r="17" spans="1:5" x14ac:dyDescent="0.2">
      <c r="A17" s="7" t="s">
        <v>9</v>
      </c>
      <c r="B17" s="25">
        <v>0</v>
      </c>
      <c r="C17" s="25">
        <v>0</v>
      </c>
      <c r="D17" s="18"/>
      <c r="E17" s="6"/>
    </row>
    <row r="18" spans="1:5" x14ac:dyDescent="0.2">
      <c r="A18" s="7" t="s">
        <v>10</v>
      </c>
      <c r="B18" s="25">
        <v>0</v>
      </c>
      <c r="C18" s="25">
        <v>0</v>
      </c>
      <c r="D18" s="18"/>
      <c r="E18" s="6"/>
    </row>
    <row r="19" spans="1:5" x14ac:dyDescent="0.2">
      <c r="A19" s="22" t="s">
        <v>3</v>
      </c>
      <c r="B19" s="14">
        <f>SUM(B14:B18)</f>
        <v>0</v>
      </c>
      <c r="C19" s="14">
        <f>SUM(C14:C18)</f>
        <v>0</v>
      </c>
      <c r="D19" s="18"/>
    </row>
    <row r="20" spans="1:5" x14ac:dyDescent="0.2">
      <c r="A20" s="22"/>
      <c r="B20" s="8"/>
      <c r="C20" s="8"/>
    </row>
    <row r="21" spans="1:5" x14ac:dyDescent="0.2">
      <c r="A21" t="s">
        <v>12</v>
      </c>
      <c r="B21" s="4"/>
      <c r="C21" s="4"/>
    </row>
    <row r="22" spans="1:5" x14ac:dyDescent="0.2">
      <c r="A22" s="7" t="s">
        <v>13</v>
      </c>
      <c r="B22" s="13">
        <v>0</v>
      </c>
      <c r="C22" s="13">
        <v>0</v>
      </c>
    </row>
    <row r="23" spans="1:5" x14ac:dyDescent="0.2">
      <c r="A23" s="7" t="s">
        <v>7</v>
      </c>
      <c r="B23" s="13">
        <v>0</v>
      </c>
      <c r="C23" s="13">
        <v>0</v>
      </c>
      <c r="D23" s="5">
        <f t="shared" ref="D23:D28" si="2">C23-B23</f>
        <v>0</v>
      </c>
      <c r="E23" s="6" t="e">
        <f t="shared" ref="E23:E28" si="3">(C23/B23)-1</f>
        <v>#DIV/0!</v>
      </c>
    </row>
    <row r="24" spans="1:5" x14ac:dyDescent="0.2">
      <c r="A24" s="7" t="s">
        <v>8</v>
      </c>
      <c r="B24" s="13">
        <v>10773</v>
      </c>
      <c r="C24" s="13">
        <v>12700</v>
      </c>
      <c r="D24" s="18">
        <f t="shared" si="2"/>
        <v>1927</v>
      </c>
      <c r="E24" s="6">
        <f t="shared" si="3"/>
        <v>0.17887310869767004</v>
      </c>
    </row>
    <row r="25" spans="1:5" x14ac:dyDescent="0.2">
      <c r="A25" s="7" t="s">
        <v>9</v>
      </c>
      <c r="B25" s="13">
        <v>26430</v>
      </c>
      <c r="C25" s="13">
        <v>7000</v>
      </c>
      <c r="D25" s="18">
        <f t="shared" si="2"/>
        <v>-19430</v>
      </c>
      <c r="E25" s="6">
        <f t="shared" si="3"/>
        <v>-0.7351494513810064</v>
      </c>
    </row>
    <row r="26" spans="1:5" x14ac:dyDescent="0.2">
      <c r="A26" s="7" t="s">
        <v>10</v>
      </c>
      <c r="B26" s="13">
        <v>25000</v>
      </c>
      <c r="C26" s="13">
        <v>0</v>
      </c>
      <c r="D26" s="18">
        <f t="shared" si="2"/>
        <v>-25000</v>
      </c>
      <c r="E26" s="6">
        <f t="shared" si="3"/>
        <v>-1</v>
      </c>
    </row>
    <row r="27" spans="1:5" x14ac:dyDescent="0.2">
      <c r="A27" s="7" t="s">
        <v>14</v>
      </c>
      <c r="B27" s="13">
        <v>0</v>
      </c>
      <c r="C27" s="13">
        <v>0</v>
      </c>
      <c r="D27" s="18">
        <f t="shared" si="2"/>
        <v>0</v>
      </c>
      <c r="E27" s="6" t="e">
        <f t="shared" si="3"/>
        <v>#DIV/0!</v>
      </c>
    </row>
    <row r="28" spans="1:5" x14ac:dyDescent="0.2">
      <c r="A28" s="22" t="s">
        <v>3</v>
      </c>
      <c r="B28" s="14">
        <f>SUM(B22:B27)</f>
        <v>62203</v>
      </c>
      <c r="C28" s="14">
        <f>SUM(C22:C27)</f>
        <v>19700</v>
      </c>
      <c r="D28" s="5">
        <f t="shared" si="2"/>
        <v>-42503</v>
      </c>
      <c r="E28" s="6">
        <f t="shared" si="3"/>
        <v>-0.68329501792518044</v>
      </c>
    </row>
    <row r="29" spans="1:5" x14ac:dyDescent="0.2">
      <c r="D29" s="5" t="s">
        <v>15</v>
      </c>
      <c r="E29" s="6" t="s">
        <v>15</v>
      </c>
    </row>
    <row r="30" spans="1:5" x14ac:dyDescent="0.2">
      <c r="A30" s="22" t="s">
        <v>3</v>
      </c>
      <c r="B30" s="9">
        <f>B28+B19+B11</f>
        <v>142171</v>
      </c>
      <c r="C30" s="9">
        <f>C28+C19+C11</f>
        <v>97700</v>
      </c>
      <c r="D30" s="5">
        <f>C30-B30</f>
        <v>-44471</v>
      </c>
      <c r="E30" s="6">
        <f>(C30/B30)-1</f>
        <v>-0.31279937540004643</v>
      </c>
    </row>
    <row r="35" spans="1:5" x14ac:dyDescent="0.2">
      <c r="A35" t="s">
        <v>16</v>
      </c>
      <c r="B35" s="18">
        <f>B6+B7+B14+B23+B15+B22+B5</f>
        <v>0</v>
      </c>
      <c r="C35" s="18">
        <f>C6+C7+C14+C23+C15+C22+C5</f>
        <v>0</v>
      </c>
      <c r="D35" s="18">
        <f>C35-B35</f>
        <v>0</v>
      </c>
      <c r="E35" s="10" t="e">
        <f>(C35/B35)-1</f>
        <v>#DIV/0!</v>
      </c>
    </row>
    <row r="36" spans="1:5" x14ac:dyDescent="0.2">
      <c r="A36" t="s">
        <v>9</v>
      </c>
      <c r="B36" s="18">
        <f>B9+B25+B17</f>
        <v>106398</v>
      </c>
      <c r="C36" s="18">
        <f>C9+C25+C17</f>
        <v>85000</v>
      </c>
      <c r="D36" s="18">
        <f t="shared" ref="D36:D39" si="4">C36-B36</f>
        <v>-21398</v>
      </c>
      <c r="E36" s="6">
        <f t="shared" ref="E36" si="5">(C36/B36)-1</f>
        <v>-0.20111280287223443</v>
      </c>
    </row>
    <row r="37" spans="1:5" x14ac:dyDescent="0.2">
      <c r="A37" t="s">
        <v>17</v>
      </c>
      <c r="B37" s="18">
        <f>B10+B26+B17</f>
        <v>25000</v>
      </c>
      <c r="C37" s="18">
        <f>C10+C26+C17</f>
        <v>0</v>
      </c>
      <c r="D37" s="18">
        <f t="shared" si="4"/>
        <v>-25000</v>
      </c>
      <c r="E37" s="6">
        <f>(C37/B37)-1</f>
        <v>-1</v>
      </c>
    </row>
    <row r="38" spans="1:5" x14ac:dyDescent="0.2">
      <c r="A38" t="s">
        <v>8</v>
      </c>
      <c r="B38" s="18">
        <f>B8+B24+B16</f>
        <v>10773</v>
      </c>
      <c r="C38" s="18">
        <f>C8+C24+C16</f>
        <v>12700</v>
      </c>
      <c r="D38" s="18">
        <f t="shared" si="4"/>
        <v>1927</v>
      </c>
      <c r="E38" s="6">
        <f t="shared" ref="E38:E39" si="6">(C38/B38)-1</f>
        <v>0.17887310869767004</v>
      </c>
    </row>
    <row r="39" spans="1:5" x14ac:dyDescent="0.2">
      <c r="A39" t="s">
        <v>18</v>
      </c>
      <c r="B39" s="18">
        <f>B27</f>
        <v>0</v>
      </c>
      <c r="C39" s="18">
        <f>C27</f>
        <v>0</v>
      </c>
      <c r="D39" s="18">
        <f t="shared" si="4"/>
        <v>0</v>
      </c>
      <c r="E39" s="6" t="e">
        <f t="shared" si="6"/>
        <v>#DIV/0!</v>
      </c>
    </row>
    <row r="40" spans="1:5" x14ac:dyDescent="0.2">
      <c r="A40" s="11" t="s">
        <v>3</v>
      </c>
      <c r="B40" s="17">
        <f>SUM(B35:B39)</f>
        <v>142171</v>
      </c>
      <c r="C40" s="17">
        <f>SUM(C35:C39)</f>
        <v>97700</v>
      </c>
      <c r="D40" s="18">
        <f>(B40-C40)</f>
        <v>44471</v>
      </c>
      <c r="E40" s="19">
        <f>(C40/B40)-1</f>
        <v>-0.31279937540004643</v>
      </c>
    </row>
  </sheetData>
  <mergeCells count="1">
    <mergeCell ref="D2:E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114" workbookViewId="0">
      <selection activeCell="C12" sqref="C12"/>
    </sheetView>
  </sheetViews>
  <sheetFormatPr baseColWidth="10" defaultRowHeight="15" x14ac:dyDescent="0.2"/>
  <cols>
    <col min="1" max="1" width="25.83203125" customWidth="1"/>
    <col min="2" max="2" width="21.1640625" customWidth="1"/>
    <col min="3" max="4" width="15.1640625" customWidth="1"/>
    <col min="5" max="5" width="14.6640625" customWidth="1"/>
  </cols>
  <sheetData>
    <row r="1" spans="1:5" x14ac:dyDescent="0.2">
      <c r="A1" s="11" t="s">
        <v>19</v>
      </c>
      <c r="B1" s="11" t="s">
        <v>27</v>
      </c>
      <c r="C1" s="11"/>
      <c r="D1" s="11"/>
      <c r="E1" s="11"/>
    </row>
    <row r="2" spans="1:5" ht="30" x14ac:dyDescent="0.2">
      <c r="A2" s="1" t="s">
        <v>33</v>
      </c>
      <c r="B2" s="20" t="s">
        <v>0</v>
      </c>
      <c r="C2" s="11" t="s">
        <v>1</v>
      </c>
      <c r="D2" s="24" t="s">
        <v>21</v>
      </c>
      <c r="E2" s="24"/>
    </row>
    <row r="3" spans="1:5" ht="88" customHeight="1" x14ac:dyDescent="0.2">
      <c r="A3" s="1"/>
      <c r="B3" s="2" t="s">
        <v>20</v>
      </c>
      <c r="C3" s="1" t="s">
        <v>2</v>
      </c>
      <c r="D3" s="1" t="s">
        <v>3</v>
      </c>
      <c r="E3" s="1" t="s">
        <v>4</v>
      </c>
    </row>
    <row r="4" spans="1:5" x14ac:dyDescent="0.2">
      <c r="A4" t="s">
        <v>5</v>
      </c>
    </row>
    <row r="5" spans="1:5" x14ac:dyDescent="0.2">
      <c r="A5" t="s">
        <v>23</v>
      </c>
      <c r="B5" s="18">
        <v>0</v>
      </c>
      <c r="C5" s="18">
        <v>24632</v>
      </c>
      <c r="D5" s="18">
        <f>(B5+C5)</f>
        <v>24632</v>
      </c>
    </row>
    <row r="6" spans="1:5" x14ac:dyDescent="0.2">
      <c r="A6" s="3" t="s">
        <v>6</v>
      </c>
      <c r="B6" s="13">
        <v>29000</v>
      </c>
      <c r="C6" s="13">
        <v>0</v>
      </c>
      <c r="D6" s="18">
        <f t="shared" ref="D6:D11" si="0">C6-B6</f>
        <v>-29000</v>
      </c>
      <c r="E6" s="6">
        <f t="shared" ref="E6:E11" si="1">(C6/B6)-1</f>
        <v>-1</v>
      </c>
    </row>
    <row r="7" spans="1:5" x14ac:dyDescent="0.2">
      <c r="A7" s="7" t="s">
        <v>7</v>
      </c>
      <c r="B7" s="13">
        <v>0</v>
      </c>
      <c r="C7" s="13">
        <v>0</v>
      </c>
      <c r="D7" s="18">
        <f t="shared" si="0"/>
        <v>0</v>
      </c>
      <c r="E7" s="6" t="e">
        <f t="shared" si="1"/>
        <v>#DIV/0!</v>
      </c>
    </row>
    <row r="8" spans="1:5" x14ac:dyDescent="0.2">
      <c r="A8" s="7" t="s">
        <v>8</v>
      </c>
      <c r="B8" s="13">
        <v>13275</v>
      </c>
      <c r="C8" s="13">
        <v>9372</v>
      </c>
      <c r="D8" s="18">
        <f t="shared" si="0"/>
        <v>-3903</v>
      </c>
      <c r="E8" s="6">
        <f t="shared" si="1"/>
        <v>-0.29401129943502824</v>
      </c>
    </row>
    <row r="9" spans="1:5" x14ac:dyDescent="0.2">
      <c r="A9" s="7" t="s">
        <v>9</v>
      </c>
      <c r="B9" s="13">
        <v>8353</v>
      </c>
      <c r="C9" s="13">
        <v>7377</v>
      </c>
      <c r="D9" s="18">
        <f t="shared" si="0"/>
        <v>-976</v>
      </c>
      <c r="E9" s="6">
        <f t="shared" si="1"/>
        <v>-0.11684424757572132</v>
      </c>
    </row>
    <row r="10" spans="1:5" x14ac:dyDescent="0.2">
      <c r="A10" s="7" t="s">
        <v>10</v>
      </c>
      <c r="B10" s="13">
        <v>48892</v>
      </c>
      <c r="C10" s="13">
        <v>45600</v>
      </c>
      <c r="D10" s="18">
        <f t="shared" si="0"/>
        <v>-3292</v>
      </c>
      <c r="E10" s="6">
        <f t="shared" si="1"/>
        <v>-6.7332078867708423E-2</v>
      </c>
    </row>
    <row r="11" spans="1:5" x14ac:dyDescent="0.2">
      <c r="A11" s="22" t="s">
        <v>3</v>
      </c>
      <c r="B11" s="14">
        <f>SUM(B5:B10)</f>
        <v>99520</v>
      </c>
      <c r="C11" s="15">
        <f>SUM(C5:C10)</f>
        <v>86981</v>
      </c>
      <c r="D11" s="18">
        <f t="shared" si="0"/>
        <v>-12539</v>
      </c>
      <c r="E11" s="6">
        <f t="shared" si="1"/>
        <v>-0.12599477491961419</v>
      </c>
    </row>
    <row r="12" spans="1:5" x14ac:dyDescent="0.2">
      <c r="A12" s="22"/>
      <c r="B12" s="14"/>
      <c r="C12" s="15"/>
      <c r="D12" s="18"/>
      <c r="E12" s="6"/>
    </row>
    <row r="13" spans="1:5" x14ac:dyDescent="0.2">
      <c r="A13" t="s">
        <v>11</v>
      </c>
      <c r="B13" s="4"/>
      <c r="C13" s="4"/>
    </row>
    <row r="14" spans="1:5" x14ac:dyDescent="0.2">
      <c r="A14" s="3" t="s">
        <v>6</v>
      </c>
      <c r="B14" s="14"/>
      <c r="C14" s="14"/>
      <c r="D14" s="18">
        <f>C14-B14</f>
        <v>0</v>
      </c>
      <c r="E14" s="6" t="e">
        <f>(C14/B14)-1</f>
        <v>#DIV/0!</v>
      </c>
    </row>
    <row r="15" spans="1:5" x14ac:dyDescent="0.2">
      <c r="A15" s="7" t="s">
        <v>7</v>
      </c>
      <c r="B15" s="14"/>
      <c r="C15" s="14"/>
      <c r="D15" s="18"/>
      <c r="E15" s="6"/>
    </row>
    <row r="16" spans="1:5" x14ac:dyDescent="0.2">
      <c r="A16" s="7" t="s">
        <v>8</v>
      </c>
      <c r="B16" s="14"/>
      <c r="C16" s="14"/>
      <c r="D16" s="18"/>
      <c r="E16" s="6"/>
    </row>
    <row r="17" spans="1:5" x14ac:dyDescent="0.2">
      <c r="A17" s="7" t="s">
        <v>9</v>
      </c>
      <c r="B17" s="14"/>
      <c r="C17" s="14"/>
      <c r="D17" s="18"/>
      <c r="E17" s="6"/>
    </row>
    <row r="18" spans="1:5" x14ac:dyDescent="0.2">
      <c r="A18" s="7" t="s">
        <v>10</v>
      </c>
      <c r="B18" s="14"/>
      <c r="C18" s="14"/>
      <c r="D18" s="18"/>
      <c r="E18" s="6"/>
    </row>
    <row r="19" spans="1:5" x14ac:dyDescent="0.2">
      <c r="A19" s="22" t="s">
        <v>3</v>
      </c>
      <c r="B19" s="14">
        <f>SUM(B14:B18)</f>
        <v>0</v>
      </c>
      <c r="C19" s="14">
        <f>SUM(C14:C18)</f>
        <v>0</v>
      </c>
      <c r="D19" s="18"/>
    </row>
    <row r="20" spans="1:5" x14ac:dyDescent="0.2">
      <c r="A20" s="22"/>
      <c r="B20" s="8"/>
      <c r="C20" s="8"/>
    </row>
    <row r="21" spans="1:5" x14ac:dyDescent="0.2">
      <c r="A21" t="s">
        <v>12</v>
      </c>
      <c r="B21" s="4"/>
      <c r="C21" s="4"/>
    </row>
    <row r="22" spans="1:5" x14ac:dyDescent="0.2">
      <c r="A22" s="7" t="s">
        <v>13</v>
      </c>
      <c r="B22" s="13">
        <v>0</v>
      </c>
      <c r="C22" s="13">
        <v>0</v>
      </c>
    </row>
    <row r="23" spans="1:5" x14ac:dyDescent="0.2">
      <c r="A23" s="7" t="s">
        <v>7</v>
      </c>
      <c r="B23" s="13">
        <v>0</v>
      </c>
      <c r="C23" s="13">
        <v>0</v>
      </c>
      <c r="D23" s="5">
        <f t="shared" ref="D23:D28" si="2">C23-B23</f>
        <v>0</v>
      </c>
      <c r="E23" s="6" t="e">
        <f t="shared" ref="E23:E28" si="3">(C23/B23)-1</f>
        <v>#DIV/0!</v>
      </c>
    </row>
    <row r="24" spans="1:5" x14ac:dyDescent="0.2">
      <c r="A24" s="7" t="s">
        <v>8</v>
      </c>
      <c r="B24" s="13">
        <v>0</v>
      </c>
      <c r="C24" s="13">
        <v>0</v>
      </c>
      <c r="D24" s="18">
        <f t="shared" si="2"/>
        <v>0</v>
      </c>
      <c r="E24" s="6" t="e">
        <f t="shared" si="3"/>
        <v>#DIV/0!</v>
      </c>
    </row>
    <row r="25" spans="1:5" x14ac:dyDescent="0.2">
      <c r="A25" s="7" t="s">
        <v>9</v>
      </c>
      <c r="B25" s="13">
        <v>0</v>
      </c>
      <c r="C25" s="13">
        <v>0</v>
      </c>
      <c r="D25" s="18">
        <f t="shared" si="2"/>
        <v>0</v>
      </c>
      <c r="E25" s="6" t="e">
        <f t="shared" si="3"/>
        <v>#DIV/0!</v>
      </c>
    </row>
    <row r="26" spans="1:5" x14ac:dyDescent="0.2">
      <c r="A26" s="7" t="s">
        <v>10</v>
      </c>
      <c r="B26" s="13">
        <v>0</v>
      </c>
      <c r="C26" s="13">
        <v>0</v>
      </c>
      <c r="D26" s="18">
        <f t="shared" si="2"/>
        <v>0</v>
      </c>
      <c r="E26" s="6" t="e">
        <f t="shared" si="3"/>
        <v>#DIV/0!</v>
      </c>
    </row>
    <row r="27" spans="1:5" x14ac:dyDescent="0.2">
      <c r="A27" s="7" t="s">
        <v>14</v>
      </c>
      <c r="B27" s="13">
        <v>0</v>
      </c>
      <c r="C27" s="13">
        <v>0</v>
      </c>
      <c r="D27" s="18">
        <f t="shared" si="2"/>
        <v>0</v>
      </c>
      <c r="E27" s="6" t="e">
        <f t="shared" si="3"/>
        <v>#DIV/0!</v>
      </c>
    </row>
    <row r="28" spans="1:5" x14ac:dyDescent="0.2">
      <c r="A28" s="22" t="s">
        <v>3</v>
      </c>
      <c r="B28" s="14">
        <f>SUM(B22:B27)</f>
        <v>0</v>
      </c>
      <c r="C28" s="14">
        <f>SUM(C22:C27)</f>
        <v>0</v>
      </c>
      <c r="D28" s="5">
        <f t="shared" si="2"/>
        <v>0</v>
      </c>
      <c r="E28" s="6" t="e">
        <f t="shared" si="3"/>
        <v>#DIV/0!</v>
      </c>
    </row>
    <row r="29" spans="1:5" x14ac:dyDescent="0.2">
      <c r="D29" s="5" t="s">
        <v>15</v>
      </c>
      <c r="E29" s="6" t="s">
        <v>15</v>
      </c>
    </row>
    <row r="30" spans="1:5" x14ac:dyDescent="0.2">
      <c r="A30" s="22" t="s">
        <v>3</v>
      </c>
      <c r="B30" s="9">
        <f>B28+B19+B11</f>
        <v>99520</v>
      </c>
      <c r="C30" s="9">
        <f>C28+C19+C11</f>
        <v>86981</v>
      </c>
      <c r="D30" s="5">
        <f>C30-B30</f>
        <v>-12539</v>
      </c>
      <c r="E30" s="6">
        <f>(C30/B30)-1</f>
        <v>-0.12599477491961419</v>
      </c>
    </row>
    <row r="35" spans="1:5" x14ac:dyDescent="0.2">
      <c r="A35" t="s">
        <v>16</v>
      </c>
      <c r="B35" s="18">
        <f>B6+B7+B14+B23+B15+B22+B5</f>
        <v>29000</v>
      </c>
      <c r="C35" s="18">
        <f>C6+C7+C14+C23+C15+C22+C5</f>
        <v>24632</v>
      </c>
      <c r="D35" s="18">
        <f>C35-B35</f>
        <v>-4368</v>
      </c>
      <c r="E35" s="10">
        <f>(C35/B35)-1</f>
        <v>-0.15062068965517239</v>
      </c>
    </row>
    <row r="36" spans="1:5" x14ac:dyDescent="0.2">
      <c r="A36" t="s">
        <v>9</v>
      </c>
      <c r="B36" s="18">
        <f>B9+B25+B17</f>
        <v>8353</v>
      </c>
      <c r="C36" s="18">
        <f>C9+C25+C17</f>
        <v>7377</v>
      </c>
      <c r="D36" s="18">
        <f t="shared" ref="D36:D39" si="4">C36-B36</f>
        <v>-976</v>
      </c>
      <c r="E36" s="6">
        <f t="shared" ref="E36" si="5">(C36/B36)-1</f>
        <v>-0.11684424757572132</v>
      </c>
    </row>
    <row r="37" spans="1:5" x14ac:dyDescent="0.2">
      <c r="A37" t="s">
        <v>17</v>
      </c>
      <c r="B37" s="18">
        <f>B10+B26+B17</f>
        <v>48892</v>
      </c>
      <c r="C37" s="18">
        <f>C10+C26+C17</f>
        <v>45600</v>
      </c>
      <c r="D37" s="18">
        <f t="shared" si="4"/>
        <v>-3292</v>
      </c>
      <c r="E37" s="6">
        <f>(C37/B37)-1</f>
        <v>-6.7332078867708423E-2</v>
      </c>
    </row>
    <row r="38" spans="1:5" x14ac:dyDescent="0.2">
      <c r="A38" t="s">
        <v>8</v>
      </c>
      <c r="B38" s="18">
        <f>B8+B24+B16</f>
        <v>13275</v>
      </c>
      <c r="C38" s="18">
        <f>C8+C24+C16</f>
        <v>9372</v>
      </c>
      <c r="D38" s="18">
        <f t="shared" si="4"/>
        <v>-3903</v>
      </c>
      <c r="E38" s="6">
        <f t="shared" ref="E38:E39" si="6">(C38/B38)-1</f>
        <v>-0.29401129943502824</v>
      </c>
    </row>
    <row r="39" spans="1:5" x14ac:dyDescent="0.2">
      <c r="A39" t="s">
        <v>18</v>
      </c>
      <c r="B39" s="18">
        <f>B27</f>
        <v>0</v>
      </c>
      <c r="C39" s="18">
        <f>C27</f>
        <v>0</v>
      </c>
      <c r="D39" s="18">
        <f t="shared" si="4"/>
        <v>0</v>
      </c>
      <c r="E39" s="6" t="e">
        <f t="shared" si="6"/>
        <v>#DIV/0!</v>
      </c>
    </row>
    <row r="40" spans="1:5" x14ac:dyDescent="0.2">
      <c r="A40" s="11" t="s">
        <v>3</v>
      </c>
      <c r="B40" s="17">
        <f>SUM(B35:B39)</f>
        <v>99520</v>
      </c>
      <c r="C40" s="17">
        <f>SUM(C35:C39)</f>
        <v>86981</v>
      </c>
      <c r="D40" s="18">
        <f>(B40-C40)</f>
        <v>12539</v>
      </c>
      <c r="E40" s="19">
        <f>(C40/B40)-1</f>
        <v>-0.12599477491961419</v>
      </c>
    </row>
  </sheetData>
  <mergeCells count="1">
    <mergeCell ref="D2:E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tabSelected="1" workbookViewId="0">
      <selection activeCell="A17" sqref="A17"/>
    </sheetView>
  </sheetViews>
  <sheetFormatPr baseColWidth="10" defaultRowHeight="15" x14ac:dyDescent="0.2"/>
  <cols>
    <col min="1" max="1" width="57.5" customWidth="1"/>
    <col min="2" max="2" width="23.5" customWidth="1"/>
    <col min="3" max="3" width="15" customWidth="1"/>
  </cols>
  <sheetData>
    <row r="2" spans="1:3" ht="21" x14ac:dyDescent="0.25">
      <c r="A2" s="30" t="s">
        <v>37</v>
      </c>
      <c r="B2" s="30" t="s">
        <v>42</v>
      </c>
      <c r="C2" s="27"/>
    </row>
    <row r="3" spans="1:3" ht="19" x14ac:dyDescent="0.25">
      <c r="A3" s="28" t="s">
        <v>38</v>
      </c>
      <c r="B3" s="28" t="s">
        <v>43</v>
      </c>
      <c r="C3" s="28"/>
    </row>
    <row r="4" spans="1:3" ht="19" x14ac:dyDescent="0.25">
      <c r="A4" s="28" t="s">
        <v>39</v>
      </c>
      <c r="B4" s="28" t="s">
        <v>53</v>
      </c>
      <c r="C4" s="28"/>
    </row>
    <row r="5" spans="1:3" ht="19" x14ac:dyDescent="0.25">
      <c r="A5" s="28" t="s">
        <v>41</v>
      </c>
      <c r="B5" s="28" t="s">
        <v>45</v>
      </c>
      <c r="C5" s="28"/>
    </row>
    <row r="6" spans="1:3" ht="19" x14ac:dyDescent="0.25">
      <c r="A6" s="28" t="s">
        <v>40</v>
      </c>
      <c r="B6" s="28" t="s">
        <v>44</v>
      </c>
      <c r="C6" s="28"/>
    </row>
    <row r="10" spans="1:3" ht="21" x14ac:dyDescent="0.25">
      <c r="A10" s="30" t="s">
        <v>46</v>
      </c>
      <c r="B10" s="27"/>
      <c r="C10" s="27"/>
    </row>
    <row r="11" spans="1:3" ht="19" x14ac:dyDescent="0.25">
      <c r="A11" s="29" t="s">
        <v>47</v>
      </c>
      <c r="B11" s="29" t="s">
        <v>48</v>
      </c>
    </row>
    <row r="12" spans="1:3" ht="19" x14ac:dyDescent="0.25">
      <c r="A12" s="28" t="s">
        <v>38</v>
      </c>
      <c r="B12" s="26" t="s">
        <v>49</v>
      </c>
    </row>
    <row r="13" spans="1:3" ht="19" x14ac:dyDescent="0.25">
      <c r="A13" s="28" t="s">
        <v>39</v>
      </c>
      <c r="B13" s="26" t="s">
        <v>50</v>
      </c>
    </row>
    <row r="14" spans="1:3" ht="19" x14ac:dyDescent="0.25">
      <c r="A14" s="28" t="s">
        <v>41</v>
      </c>
      <c r="B14" s="26" t="s">
        <v>51</v>
      </c>
    </row>
    <row r="15" spans="1:3" ht="19" x14ac:dyDescent="0.25">
      <c r="A15" s="28" t="s">
        <v>40</v>
      </c>
      <c r="B15" s="26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8" zoomScale="125" workbookViewId="0">
      <selection activeCell="C24" sqref="C24"/>
    </sheetView>
  </sheetViews>
  <sheetFormatPr baseColWidth="10" defaultRowHeight="15" x14ac:dyDescent="0.2"/>
  <cols>
    <col min="1" max="1" width="25.33203125" customWidth="1"/>
    <col min="2" max="2" width="24.33203125" customWidth="1"/>
    <col min="3" max="3" width="16" customWidth="1"/>
    <col min="4" max="4" width="14.1640625" customWidth="1"/>
    <col min="5" max="5" width="14.6640625" customWidth="1"/>
  </cols>
  <sheetData>
    <row r="1" spans="1:5" x14ac:dyDescent="0.2">
      <c r="A1" s="11" t="s">
        <v>19</v>
      </c>
      <c r="B1" s="11" t="s">
        <v>27</v>
      </c>
      <c r="C1" s="11"/>
      <c r="D1" s="11"/>
      <c r="E1" s="11"/>
    </row>
    <row r="2" spans="1:5" x14ac:dyDescent="0.2">
      <c r="A2" s="1" t="s">
        <v>34</v>
      </c>
      <c r="B2" s="20" t="s">
        <v>0</v>
      </c>
      <c r="C2" s="11" t="s">
        <v>1</v>
      </c>
      <c r="D2" s="24" t="s">
        <v>21</v>
      </c>
      <c r="E2" s="24"/>
    </row>
    <row r="3" spans="1:5" ht="89" customHeight="1" x14ac:dyDescent="0.2">
      <c r="A3" s="1"/>
      <c r="B3" s="2" t="s">
        <v>20</v>
      </c>
      <c r="C3" s="1" t="s">
        <v>2</v>
      </c>
      <c r="D3" s="1" t="s">
        <v>3</v>
      </c>
      <c r="E3" s="1" t="s">
        <v>4</v>
      </c>
    </row>
    <row r="4" spans="1:5" x14ac:dyDescent="0.2">
      <c r="A4" t="s">
        <v>5</v>
      </c>
    </row>
    <row r="5" spans="1:5" x14ac:dyDescent="0.2">
      <c r="A5" t="s">
        <v>23</v>
      </c>
      <c r="B5" s="18">
        <v>0</v>
      </c>
      <c r="C5" s="18">
        <v>0</v>
      </c>
      <c r="D5" s="18">
        <f>(B5+C5)</f>
        <v>0</v>
      </c>
    </row>
    <row r="6" spans="1:5" x14ac:dyDescent="0.2">
      <c r="A6" s="3" t="s">
        <v>6</v>
      </c>
      <c r="B6" s="13">
        <v>861490</v>
      </c>
      <c r="C6" s="13">
        <v>659627</v>
      </c>
      <c r="D6" s="18">
        <f t="shared" ref="D6:D11" si="0">C6-B6</f>
        <v>-201863</v>
      </c>
      <c r="E6" s="6">
        <f t="shared" ref="E6:E11" si="1">(C6/B6)-1</f>
        <v>-0.23431844826985804</v>
      </c>
    </row>
    <row r="7" spans="1:5" x14ac:dyDescent="0.2">
      <c r="A7" s="7" t="s">
        <v>7</v>
      </c>
      <c r="B7" s="13">
        <v>15899</v>
      </c>
      <c r="C7" s="13">
        <v>16795</v>
      </c>
      <c r="D7" s="18">
        <f t="shared" si="0"/>
        <v>896</v>
      </c>
      <c r="E7" s="6">
        <f t="shared" si="1"/>
        <v>5.6355745644380173E-2</v>
      </c>
    </row>
    <row r="8" spans="1:5" x14ac:dyDescent="0.2">
      <c r="A8" s="7" t="s">
        <v>8</v>
      </c>
      <c r="B8" s="13">
        <v>283969</v>
      </c>
      <c r="C8" s="13">
        <v>283969</v>
      </c>
      <c r="D8" s="18">
        <f t="shared" si="0"/>
        <v>0</v>
      </c>
      <c r="E8" s="6">
        <f t="shared" si="1"/>
        <v>0</v>
      </c>
    </row>
    <row r="9" spans="1:5" x14ac:dyDescent="0.2">
      <c r="A9" s="7" t="s">
        <v>9</v>
      </c>
      <c r="B9" s="13">
        <v>149318</v>
      </c>
      <c r="C9" s="13">
        <v>159729</v>
      </c>
      <c r="D9" s="18">
        <f t="shared" si="0"/>
        <v>10411</v>
      </c>
      <c r="E9" s="6">
        <f t="shared" si="1"/>
        <v>6.9723676984690286E-2</v>
      </c>
    </row>
    <row r="10" spans="1:5" x14ac:dyDescent="0.2">
      <c r="A10" s="7" t="s">
        <v>10</v>
      </c>
      <c r="B10" s="13">
        <v>50891</v>
      </c>
      <c r="C10" s="13">
        <v>78280</v>
      </c>
      <c r="D10" s="18">
        <f t="shared" si="0"/>
        <v>27389</v>
      </c>
      <c r="E10" s="6">
        <f t="shared" si="1"/>
        <v>0.5381894637558704</v>
      </c>
    </row>
    <row r="11" spans="1:5" x14ac:dyDescent="0.2">
      <c r="A11" s="22" t="s">
        <v>3</v>
      </c>
      <c r="B11" s="14">
        <f>SUM(B5:B10)</f>
        <v>1361567</v>
      </c>
      <c r="C11" s="15">
        <f>SUM(C5:C10)</f>
        <v>1198400</v>
      </c>
      <c r="D11" s="18">
        <f t="shared" si="0"/>
        <v>-163167</v>
      </c>
      <c r="E11" s="6">
        <f t="shared" si="1"/>
        <v>-0.11983765764005738</v>
      </c>
    </row>
    <row r="12" spans="1:5" x14ac:dyDescent="0.2">
      <c r="A12" s="22"/>
      <c r="B12" s="14"/>
      <c r="C12" s="15"/>
      <c r="D12" s="18"/>
      <c r="E12" s="6"/>
    </row>
    <row r="13" spans="1:5" x14ac:dyDescent="0.2">
      <c r="A13" t="s">
        <v>11</v>
      </c>
      <c r="B13" s="4"/>
      <c r="C13" s="4"/>
    </row>
    <row r="14" spans="1:5" x14ac:dyDescent="0.2">
      <c r="A14" s="3" t="s">
        <v>6</v>
      </c>
      <c r="B14" s="25">
        <v>10942</v>
      </c>
      <c r="C14" s="25">
        <v>10086</v>
      </c>
      <c r="D14" s="18">
        <f>C14-B14</f>
        <v>-856</v>
      </c>
      <c r="E14" s="6">
        <f>(C14/B14)-1</f>
        <v>-7.8230670809724012E-2</v>
      </c>
    </row>
    <row r="15" spans="1:5" x14ac:dyDescent="0.2">
      <c r="A15" s="7" t="s">
        <v>7</v>
      </c>
      <c r="B15" s="25"/>
      <c r="C15" s="25"/>
      <c r="D15" s="18"/>
      <c r="E15" s="6"/>
    </row>
    <row r="16" spans="1:5" x14ac:dyDescent="0.2">
      <c r="A16" s="7" t="s">
        <v>8</v>
      </c>
      <c r="B16" s="25"/>
      <c r="C16" s="25"/>
      <c r="D16" s="18"/>
      <c r="E16" s="6"/>
    </row>
    <row r="17" spans="1:5" x14ac:dyDescent="0.2">
      <c r="A17" s="7" t="s">
        <v>9</v>
      </c>
      <c r="B17" s="25"/>
      <c r="C17" s="25"/>
      <c r="D17" s="18"/>
      <c r="E17" s="6"/>
    </row>
    <row r="18" spans="1:5" x14ac:dyDescent="0.2">
      <c r="A18" s="7" t="s">
        <v>10</v>
      </c>
      <c r="B18" s="25"/>
      <c r="C18" s="25"/>
      <c r="D18" s="18"/>
      <c r="E18" s="6"/>
    </row>
    <row r="19" spans="1:5" x14ac:dyDescent="0.2">
      <c r="A19" s="22" t="s">
        <v>3</v>
      </c>
      <c r="B19" s="14">
        <f>SUM(B14:B18)</f>
        <v>10942</v>
      </c>
      <c r="C19" s="14">
        <f>SUM(C14:C18)</f>
        <v>10086</v>
      </c>
      <c r="D19" s="18"/>
    </row>
    <row r="20" spans="1:5" x14ac:dyDescent="0.2">
      <c r="A20" s="22"/>
      <c r="B20" s="8"/>
      <c r="C20" s="8"/>
    </row>
    <row r="21" spans="1:5" x14ac:dyDescent="0.2">
      <c r="A21" t="s">
        <v>12</v>
      </c>
      <c r="B21" s="4"/>
      <c r="C21" s="4"/>
    </row>
    <row r="22" spans="1:5" x14ac:dyDescent="0.2">
      <c r="A22" s="7" t="s">
        <v>13</v>
      </c>
      <c r="B22" s="13">
        <v>0</v>
      </c>
      <c r="C22" s="13">
        <v>0</v>
      </c>
    </row>
    <row r="23" spans="1:5" x14ac:dyDescent="0.2">
      <c r="A23" s="7" t="s">
        <v>7</v>
      </c>
      <c r="B23" s="13">
        <v>928</v>
      </c>
      <c r="C23" s="13">
        <v>5911</v>
      </c>
      <c r="D23" s="5">
        <f t="shared" ref="D23:D28" si="2">C23-B23</f>
        <v>4983</v>
      </c>
      <c r="E23" s="6">
        <f t="shared" ref="E23:E28" si="3">(C23/B23)-1</f>
        <v>5.3696120689655169</v>
      </c>
    </row>
    <row r="24" spans="1:5" x14ac:dyDescent="0.2">
      <c r="A24" s="7" t="s">
        <v>8</v>
      </c>
      <c r="B24" s="13">
        <v>920</v>
      </c>
      <c r="C24" s="13">
        <v>1845</v>
      </c>
      <c r="D24" s="18">
        <f t="shared" si="2"/>
        <v>925</v>
      </c>
      <c r="E24" s="6">
        <f t="shared" si="3"/>
        <v>1.0054347826086958</v>
      </c>
    </row>
    <row r="25" spans="1:5" x14ac:dyDescent="0.2">
      <c r="A25" s="7" t="s">
        <v>9</v>
      </c>
      <c r="B25" s="13">
        <v>9120</v>
      </c>
      <c r="C25" s="13">
        <v>38986</v>
      </c>
      <c r="D25" s="18">
        <f t="shared" si="2"/>
        <v>29866</v>
      </c>
      <c r="E25" s="6">
        <f t="shared" si="3"/>
        <v>3.274780701754386</v>
      </c>
    </row>
    <row r="26" spans="1:5" x14ac:dyDescent="0.2">
      <c r="A26" s="7" t="s">
        <v>10</v>
      </c>
      <c r="B26" s="13">
        <v>100</v>
      </c>
      <c r="C26" s="13">
        <v>15048</v>
      </c>
      <c r="D26" s="18">
        <f t="shared" si="2"/>
        <v>14948</v>
      </c>
      <c r="E26" s="6">
        <f t="shared" si="3"/>
        <v>149.47999999999999</v>
      </c>
    </row>
    <row r="27" spans="1:5" x14ac:dyDescent="0.2">
      <c r="A27" s="7" t="s">
        <v>14</v>
      </c>
      <c r="B27" s="13">
        <v>389</v>
      </c>
      <c r="C27" s="13">
        <v>0</v>
      </c>
      <c r="D27" s="18">
        <f t="shared" si="2"/>
        <v>-389</v>
      </c>
      <c r="E27" s="6">
        <f t="shared" si="3"/>
        <v>-1</v>
      </c>
    </row>
    <row r="28" spans="1:5" x14ac:dyDescent="0.2">
      <c r="A28" s="22" t="s">
        <v>3</v>
      </c>
      <c r="B28" s="14">
        <f>SUM(B22:B27)</f>
        <v>11457</v>
      </c>
      <c r="C28" s="14">
        <f>SUM(C22:C27)</f>
        <v>61790</v>
      </c>
      <c r="D28" s="5">
        <f t="shared" si="2"/>
        <v>50333</v>
      </c>
      <c r="E28" s="6">
        <f t="shared" si="3"/>
        <v>4.3932093916383002</v>
      </c>
    </row>
    <row r="29" spans="1:5" x14ac:dyDescent="0.2">
      <c r="D29" s="5" t="s">
        <v>15</v>
      </c>
      <c r="E29" s="6" t="s">
        <v>15</v>
      </c>
    </row>
    <row r="30" spans="1:5" x14ac:dyDescent="0.2">
      <c r="A30" s="22" t="s">
        <v>3</v>
      </c>
      <c r="B30" s="9">
        <f>B28+B19+B11</f>
        <v>1383966</v>
      </c>
      <c r="C30" s="9">
        <f>C28+C19+C11</f>
        <v>1270276</v>
      </c>
      <c r="D30" s="5">
        <f>C30-B30</f>
        <v>-113690</v>
      </c>
      <c r="E30" s="6">
        <f>(C30/B30)-1</f>
        <v>-8.2147971843238965E-2</v>
      </c>
    </row>
    <row r="35" spans="1:5" x14ac:dyDescent="0.2">
      <c r="A35" t="s">
        <v>16</v>
      </c>
      <c r="B35" s="18">
        <f>B6+B7+B14+B23+B15+B22+B5</f>
        <v>889259</v>
      </c>
      <c r="C35" s="18">
        <f>C6+C7+C14+C23+C15+C22+C5</f>
        <v>692419</v>
      </c>
      <c r="D35" s="18">
        <f>C35-B35</f>
        <v>-196840</v>
      </c>
      <c r="E35" s="10">
        <f>(C35/B35)-1</f>
        <v>-0.22135283421365426</v>
      </c>
    </row>
    <row r="36" spans="1:5" x14ac:dyDescent="0.2">
      <c r="A36" t="s">
        <v>9</v>
      </c>
      <c r="B36" s="18">
        <f>B9+B25+B17</f>
        <v>158438</v>
      </c>
      <c r="C36" s="18">
        <f>C9+C25+C17</f>
        <v>198715</v>
      </c>
      <c r="D36" s="18">
        <f t="shared" ref="D36:D39" si="4">C36-B36</f>
        <v>40277</v>
      </c>
      <c r="E36" s="6">
        <f t="shared" ref="E36" si="5">(C36/B36)-1</f>
        <v>0.25421300445600181</v>
      </c>
    </row>
    <row r="37" spans="1:5" x14ac:dyDescent="0.2">
      <c r="A37" t="s">
        <v>17</v>
      </c>
      <c r="B37" s="18">
        <f>B10+B26+B17</f>
        <v>50991</v>
      </c>
      <c r="C37" s="18">
        <f>C10+C26+C17</f>
        <v>93328</v>
      </c>
      <c r="D37" s="18">
        <f t="shared" si="4"/>
        <v>42337</v>
      </c>
      <c r="E37" s="6">
        <f>(C37/B37)-1</f>
        <v>0.83028377556823751</v>
      </c>
    </row>
    <row r="38" spans="1:5" x14ac:dyDescent="0.2">
      <c r="A38" t="s">
        <v>8</v>
      </c>
      <c r="B38" s="18">
        <f>B8+B24+B16</f>
        <v>284889</v>
      </c>
      <c r="C38" s="18">
        <f>C8+C24+C16</f>
        <v>285814</v>
      </c>
      <c r="D38" s="18">
        <f t="shared" si="4"/>
        <v>925</v>
      </c>
      <c r="E38" s="6">
        <f t="shared" ref="E38:E39" si="6">(C38/B38)-1</f>
        <v>3.2468786088617474E-3</v>
      </c>
    </row>
    <row r="39" spans="1:5" x14ac:dyDescent="0.2">
      <c r="A39" t="s">
        <v>18</v>
      </c>
      <c r="B39" s="18">
        <f>B27</f>
        <v>389</v>
      </c>
      <c r="C39" s="18">
        <f>C27</f>
        <v>0</v>
      </c>
      <c r="D39" s="18">
        <f t="shared" si="4"/>
        <v>-389</v>
      </c>
      <c r="E39" s="6">
        <f t="shared" si="6"/>
        <v>-1</v>
      </c>
    </row>
    <row r="40" spans="1:5" x14ac:dyDescent="0.2">
      <c r="A40" s="11" t="s">
        <v>3</v>
      </c>
      <c r="B40" s="17">
        <f>SUM(B35:B39)</f>
        <v>1383966</v>
      </c>
      <c r="C40" s="17">
        <f>SUM(C35:C39)</f>
        <v>1270276</v>
      </c>
      <c r="D40" s="18">
        <f>(B40-C40)</f>
        <v>113690</v>
      </c>
      <c r="E40" s="19">
        <f>(C40/B40)-1</f>
        <v>-8.2147971843238965E-2</v>
      </c>
    </row>
  </sheetData>
  <mergeCells count="1">
    <mergeCell ref="D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125" workbookViewId="0">
      <selection activeCell="D15" sqref="D15"/>
    </sheetView>
  </sheetViews>
  <sheetFormatPr baseColWidth="10" defaultRowHeight="15" x14ac:dyDescent="0.2"/>
  <cols>
    <col min="1" max="1" width="25.1640625" customWidth="1"/>
    <col min="2" max="2" width="21.1640625" customWidth="1"/>
    <col min="3" max="3" width="15.5" customWidth="1"/>
    <col min="4" max="4" width="14.1640625" customWidth="1"/>
    <col min="5" max="5" width="17.1640625" customWidth="1"/>
  </cols>
  <sheetData>
    <row r="1" spans="1:5" x14ac:dyDescent="0.2">
      <c r="A1" s="11" t="s">
        <v>19</v>
      </c>
      <c r="B1" s="11" t="s">
        <v>27</v>
      </c>
      <c r="C1" s="11"/>
      <c r="D1" s="11"/>
      <c r="E1" s="11"/>
    </row>
    <row r="2" spans="1:5" ht="30" x14ac:dyDescent="0.2">
      <c r="A2" s="1" t="s">
        <v>35</v>
      </c>
      <c r="B2" s="20" t="s">
        <v>0</v>
      </c>
      <c r="C2" s="11" t="s">
        <v>1</v>
      </c>
      <c r="D2" s="24" t="s">
        <v>21</v>
      </c>
      <c r="E2" s="24"/>
    </row>
    <row r="3" spans="1:5" ht="77" customHeight="1" x14ac:dyDescent="0.2">
      <c r="A3" s="1"/>
      <c r="B3" s="2" t="s">
        <v>20</v>
      </c>
      <c r="C3" s="1" t="s">
        <v>2</v>
      </c>
      <c r="D3" s="1" t="s">
        <v>3</v>
      </c>
      <c r="E3" s="1" t="s">
        <v>4</v>
      </c>
    </row>
    <row r="4" spans="1:5" x14ac:dyDescent="0.2">
      <c r="A4" t="s">
        <v>5</v>
      </c>
    </row>
    <row r="5" spans="1:5" x14ac:dyDescent="0.2">
      <c r="A5" t="s">
        <v>23</v>
      </c>
      <c r="B5" s="18">
        <v>2430</v>
      </c>
      <c r="C5" s="18">
        <v>2187</v>
      </c>
      <c r="D5" s="18">
        <f>(B5+C5)</f>
        <v>4617</v>
      </c>
    </row>
    <row r="6" spans="1:5" x14ac:dyDescent="0.2">
      <c r="A6" s="3" t="s">
        <v>6</v>
      </c>
      <c r="B6" s="13">
        <v>0</v>
      </c>
      <c r="C6" s="13">
        <v>0</v>
      </c>
      <c r="D6" s="18">
        <f t="shared" ref="D6:D11" si="0">C6-B6</f>
        <v>0</v>
      </c>
      <c r="E6" s="6" t="e">
        <f t="shared" ref="E6:E11" si="1">(C6/B6)-1</f>
        <v>#DIV/0!</v>
      </c>
    </row>
    <row r="7" spans="1:5" x14ac:dyDescent="0.2">
      <c r="A7" s="7" t="s">
        <v>7</v>
      </c>
      <c r="B7" s="13">
        <v>0</v>
      </c>
      <c r="C7" s="13">
        <v>0</v>
      </c>
      <c r="D7" s="18">
        <f t="shared" si="0"/>
        <v>0</v>
      </c>
      <c r="E7" s="6" t="e">
        <f t="shared" si="1"/>
        <v>#DIV/0!</v>
      </c>
    </row>
    <row r="8" spans="1:5" x14ac:dyDescent="0.2">
      <c r="A8" s="7" t="s">
        <v>8</v>
      </c>
      <c r="B8" s="13">
        <v>1934</v>
      </c>
      <c r="C8" s="13">
        <v>1804</v>
      </c>
      <c r="D8" s="18">
        <f t="shared" si="0"/>
        <v>-130</v>
      </c>
      <c r="E8" s="6">
        <f t="shared" si="1"/>
        <v>-6.7218200620475677E-2</v>
      </c>
    </row>
    <row r="9" spans="1:5" x14ac:dyDescent="0.2">
      <c r="A9" s="7" t="s">
        <v>9</v>
      </c>
      <c r="B9" s="13">
        <v>391</v>
      </c>
      <c r="C9" s="13">
        <v>391</v>
      </c>
      <c r="D9" s="18">
        <f t="shared" si="0"/>
        <v>0</v>
      </c>
      <c r="E9" s="6">
        <f t="shared" si="1"/>
        <v>0</v>
      </c>
    </row>
    <row r="10" spans="1:5" x14ac:dyDescent="0.2">
      <c r="A10" s="7" t="s">
        <v>10</v>
      </c>
      <c r="B10" s="13">
        <v>0</v>
      </c>
      <c r="C10" s="13">
        <v>0</v>
      </c>
      <c r="D10" s="18">
        <f t="shared" si="0"/>
        <v>0</v>
      </c>
      <c r="E10" s="6" t="e">
        <f t="shared" si="1"/>
        <v>#DIV/0!</v>
      </c>
    </row>
    <row r="11" spans="1:5" x14ac:dyDescent="0.2">
      <c r="A11" s="22" t="s">
        <v>3</v>
      </c>
      <c r="B11" s="14">
        <f>SUM(B5:B10)</f>
        <v>4755</v>
      </c>
      <c r="C11" s="15">
        <f>SUM(C5:C10)</f>
        <v>4382</v>
      </c>
      <c r="D11" s="18">
        <f t="shared" si="0"/>
        <v>-373</v>
      </c>
      <c r="E11" s="6">
        <f t="shared" si="1"/>
        <v>-7.8443743427970558E-2</v>
      </c>
    </row>
    <row r="12" spans="1:5" x14ac:dyDescent="0.2">
      <c r="A12" s="22"/>
      <c r="B12" s="14"/>
      <c r="C12" s="15"/>
      <c r="D12" s="18"/>
      <c r="E12" s="6"/>
    </row>
    <row r="13" spans="1:5" x14ac:dyDescent="0.2">
      <c r="A13" t="s">
        <v>11</v>
      </c>
      <c r="B13" s="4"/>
      <c r="C13" s="4"/>
    </row>
    <row r="14" spans="1:5" x14ac:dyDescent="0.2">
      <c r="A14" s="3" t="s">
        <v>6</v>
      </c>
      <c r="B14" s="25">
        <v>7050</v>
      </c>
      <c r="C14" s="25">
        <v>7050</v>
      </c>
      <c r="D14" s="18">
        <f>C14-B14</f>
        <v>0</v>
      </c>
      <c r="E14" s="6">
        <f>(C14/B14)-1</f>
        <v>0</v>
      </c>
    </row>
    <row r="15" spans="1:5" x14ac:dyDescent="0.2">
      <c r="A15" s="7" t="s">
        <v>7</v>
      </c>
      <c r="B15" s="25"/>
      <c r="C15" s="25"/>
      <c r="D15" s="18"/>
      <c r="E15" s="6"/>
    </row>
    <row r="16" spans="1:5" x14ac:dyDescent="0.2">
      <c r="A16" s="7" t="s">
        <v>8</v>
      </c>
      <c r="B16" s="25"/>
      <c r="C16" s="25"/>
      <c r="D16" s="18"/>
      <c r="E16" s="6"/>
    </row>
    <row r="17" spans="1:5" x14ac:dyDescent="0.2">
      <c r="A17" s="7" t="s">
        <v>9</v>
      </c>
      <c r="B17" s="25"/>
      <c r="C17" s="25"/>
      <c r="D17" s="18"/>
      <c r="E17" s="6"/>
    </row>
    <row r="18" spans="1:5" x14ac:dyDescent="0.2">
      <c r="A18" s="7" t="s">
        <v>10</v>
      </c>
      <c r="B18" s="25"/>
      <c r="C18" s="25"/>
      <c r="D18" s="18"/>
      <c r="E18" s="6"/>
    </row>
    <row r="19" spans="1:5" x14ac:dyDescent="0.2">
      <c r="A19" s="22" t="s">
        <v>3</v>
      </c>
      <c r="B19" s="14">
        <f>SUM(B14:B18)</f>
        <v>7050</v>
      </c>
      <c r="C19" s="14">
        <f>SUM(C14:C18)</f>
        <v>7050</v>
      </c>
      <c r="D19" s="18"/>
    </row>
    <row r="20" spans="1:5" x14ac:dyDescent="0.2">
      <c r="A20" s="22"/>
      <c r="B20" s="8"/>
      <c r="C20" s="8"/>
    </row>
    <row r="21" spans="1:5" x14ac:dyDescent="0.2">
      <c r="A21" t="s">
        <v>12</v>
      </c>
      <c r="B21" s="4"/>
      <c r="C21" s="4"/>
    </row>
    <row r="22" spans="1:5" x14ac:dyDescent="0.2">
      <c r="A22" s="7" t="s">
        <v>13</v>
      </c>
      <c r="B22" s="13">
        <v>0</v>
      </c>
      <c r="C22" s="13">
        <v>0</v>
      </c>
    </row>
    <row r="23" spans="1:5" x14ac:dyDescent="0.2">
      <c r="A23" s="7" t="s">
        <v>7</v>
      </c>
      <c r="B23" s="13">
        <v>0</v>
      </c>
      <c r="C23" s="13">
        <v>0</v>
      </c>
      <c r="D23" s="5">
        <f t="shared" ref="D23:D28" si="2">C23-B23</f>
        <v>0</v>
      </c>
      <c r="E23" s="6" t="e">
        <f t="shared" ref="E23:E28" si="3">(C23/B23)-1</f>
        <v>#DIV/0!</v>
      </c>
    </row>
    <row r="24" spans="1:5" x14ac:dyDescent="0.2">
      <c r="A24" s="7" t="s">
        <v>8</v>
      </c>
      <c r="B24" s="13">
        <v>0</v>
      </c>
      <c r="C24" s="13">
        <v>0</v>
      </c>
      <c r="D24" s="18">
        <f t="shared" si="2"/>
        <v>0</v>
      </c>
      <c r="E24" s="6" t="e">
        <f t="shared" si="3"/>
        <v>#DIV/0!</v>
      </c>
    </row>
    <row r="25" spans="1:5" x14ac:dyDescent="0.2">
      <c r="A25" s="7" t="s">
        <v>9</v>
      </c>
      <c r="B25" s="13">
        <v>0</v>
      </c>
      <c r="C25" s="13">
        <v>0</v>
      </c>
      <c r="D25" s="18">
        <f t="shared" si="2"/>
        <v>0</v>
      </c>
      <c r="E25" s="6" t="e">
        <f t="shared" si="3"/>
        <v>#DIV/0!</v>
      </c>
    </row>
    <row r="26" spans="1:5" x14ac:dyDescent="0.2">
      <c r="A26" s="7" t="s">
        <v>10</v>
      </c>
      <c r="B26" s="13">
        <v>0</v>
      </c>
      <c r="C26" s="13">
        <v>0</v>
      </c>
      <c r="D26" s="18">
        <f t="shared" si="2"/>
        <v>0</v>
      </c>
      <c r="E26" s="6" t="e">
        <f t="shared" si="3"/>
        <v>#DIV/0!</v>
      </c>
    </row>
    <row r="27" spans="1:5" x14ac:dyDescent="0.2">
      <c r="A27" s="7" t="s">
        <v>14</v>
      </c>
      <c r="B27" s="13">
        <v>0</v>
      </c>
      <c r="C27" s="13">
        <v>0</v>
      </c>
      <c r="D27" s="18">
        <f t="shared" si="2"/>
        <v>0</v>
      </c>
      <c r="E27" s="6" t="e">
        <f t="shared" si="3"/>
        <v>#DIV/0!</v>
      </c>
    </row>
    <row r="28" spans="1:5" x14ac:dyDescent="0.2">
      <c r="A28" s="22" t="s">
        <v>3</v>
      </c>
      <c r="B28" s="14">
        <f>SUM(B22:B27)</f>
        <v>0</v>
      </c>
      <c r="C28" s="14">
        <f>SUM(C22:C27)</f>
        <v>0</v>
      </c>
      <c r="D28" s="5">
        <f t="shared" si="2"/>
        <v>0</v>
      </c>
      <c r="E28" s="6" t="e">
        <f t="shared" si="3"/>
        <v>#DIV/0!</v>
      </c>
    </row>
    <row r="29" spans="1:5" x14ac:dyDescent="0.2">
      <c r="D29" s="5" t="s">
        <v>15</v>
      </c>
      <c r="E29" s="6" t="s">
        <v>15</v>
      </c>
    </row>
    <row r="30" spans="1:5" x14ac:dyDescent="0.2">
      <c r="A30" s="22" t="s">
        <v>3</v>
      </c>
      <c r="B30" s="9">
        <f>B28+B19+B11</f>
        <v>11805</v>
      </c>
      <c r="C30" s="9">
        <f>C28+C19+C11</f>
        <v>11432</v>
      </c>
      <c r="D30" s="5">
        <f>C30-B30</f>
        <v>-373</v>
      </c>
      <c r="E30" s="6">
        <f>(C30/B30)-1</f>
        <v>-3.1596781024989418E-2</v>
      </c>
    </row>
    <row r="35" spans="1:5" x14ac:dyDescent="0.2">
      <c r="A35" t="s">
        <v>16</v>
      </c>
      <c r="B35" s="18">
        <f>B6+B7+B14+B23+B15+B22+B5</f>
        <v>9480</v>
      </c>
      <c r="C35" s="18">
        <f>C6+C7+C14+C23+C15+C22+C5</f>
        <v>9237</v>
      </c>
      <c r="D35" s="18">
        <f>C35-B35</f>
        <v>-243</v>
      </c>
      <c r="E35" s="10">
        <f>(C35/B35)-1</f>
        <v>-2.5632911392405089E-2</v>
      </c>
    </row>
    <row r="36" spans="1:5" x14ac:dyDescent="0.2">
      <c r="A36" t="s">
        <v>9</v>
      </c>
      <c r="B36" s="18">
        <f>B9+B25+B17</f>
        <v>391</v>
      </c>
      <c r="C36" s="18">
        <f>C9+C25+C17</f>
        <v>391</v>
      </c>
      <c r="D36" s="18">
        <f t="shared" ref="D36:D39" si="4">C36-B36</f>
        <v>0</v>
      </c>
      <c r="E36" s="6">
        <f t="shared" ref="E36" si="5">(C36/B36)-1</f>
        <v>0</v>
      </c>
    </row>
    <row r="37" spans="1:5" x14ac:dyDescent="0.2">
      <c r="A37" t="s">
        <v>17</v>
      </c>
      <c r="B37" s="18">
        <f>B10+B26+B17</f>
        <v>0</v>
      </c>
      <c r="C37" s="18">
        <f>C10+C26+C17</f>
        <v>0</v>
      </c>
      <c r="D37" s="18">
        <f t="shared" si="4"/>
        <v>0</v>
      </c>
      <c r="E37" s="6" t="e">
        <f>(C37/B37)-1</f>
        <v>#DIV/0!</v>
      </c>
    </row>
    <row r="38" spans="1:5" x14ac:dyDescent="0.2">
      <c r="A38" t="s">
        <v>8</v>
      </c>
      <c r="B38" s="18">
        <f>B8+B24+B16</f>
        <v>1934</v>
      </c>
      <c r="C38" s="18">
        <f>C8+C24+C16</f>
        <v>1804</v>
      </c>
      <c r="D38" s="18">
        <f t="shared" si="4"/>
        <v>-130</v>
      </c>
      <c r="E38" s="6">
        <f t="shared" ref="E38:E39" si="6">(C38/B38)-1</f>
        <v>-6.7218200620475677E-2</v>
      </c>
    </row>
    <row r="39" spans="1:5" x14ac:dyDescent="0.2">
      <c r="A39" t="s">
        <v>18</v>
      </c>
      <c r="B39" s="18">
        <f>B27</f>
        <v>0</v>
      </c>
      <c r="C39" s="18">
        <f>C27</f>
        <v>0</v>
      </c>
      <c r="D39" s="18">
        <f t="shared" si="4"/>
        <v>0</v>
      </c>
      <c r="E39" s="6" t="e">
        <f t="shared" si="6"/>
        <v>#DIV/0!</v>
      </c>
    </row>
    <row r="40" spans="1:5" x14ac:dyDescent="0.2">
      <c r="A40" s="11" t="s">
        <v>3</v>
      </c>
      <c r="B40" s="17">
        <f>SUM(B35:B39)</f>
        <v>11805</v>
      </c>
      <c r="C40" s="17">
        <f>SUM(C35:C39)</f>
        <v>11432</v>
      </c>
      <c r="D40" s="18">
        <f>(B40-C40)</f>
        <v>373</v>
      </c>
      <c r="E40" s="19">
        <f>(C40/B40)-1</f>
        <v>-3.1596781024989418E-2</v>
      </c>
    </row>
  </sheetData>
  <mergeCells count="1">
    <mergeCell ref="D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125" workbookViewId="0">
      <selection activeCell="H18" sqref="H18"/>
    </sheetView>
  </sheetViews>
  <sheetFormatPr baseColWidth="10" defaultRowHeight="15" x14ac:dyDescent="0.2"/>
  <cols>
    <col min="1" max="1" width="26" customWidth="1"/>
    <col min="2" max="2" width="22" customWidth="1"/>
    <col min="3" max="3" width="15.5" customWidth="1"/>
    <col min="4" max="5" width="14" customWidth="1"/>
  </cols>
  <sheetData>
    <row r="1" spans="1:5" x14ac:dyDescent="0.2">
      <c r="A1" s="11" t="s">
        <v>19</v>
      </c>
      <c r="B1" s="11" t="s">
        <v>27</v>
      </c>
      <c r="C1" s="11"/>
      <c r="D1" s="11"/>
      <c r="E1" s="11"/>
    </row>
    <row r="2" spans="1:5" x14ac:dyDescent="0.2">
      <c r="A2" s="1" t="s">
        <v>36</v>
      </c>
      <c r="B2" s="20" t="s">
        <v>0</v>
      </c>
      <c r="C2" s="11" t="s">
        <v>1</v>
      </c>
      <c r="D2" s="24" t="s">
        <v>21</v>
      </c>
      <c r="E2" s="24"/>
    </row>
    <row r="3" spans="1:5" ht="92" customHeight="1" x14ac:dyDescent="0.2">
      <c r="A3" s="1"/>
      <c r="B3" s="2" t="s">
        <v>20</v>
      </c>
      <c r="C3" s="1" t="s">
        <v>2</v>
      </c>
      <c r="D3" s="1" t="s">
        <v>3</v>
      </c>
      <c r="E3" s="1" t="s">
        <v>4</v>
      </c>
    </row>
    <row r="4" spans="1:5" x14ac:dyDescent="0.2">
      <c r="A4" t="s">
        <v>5</v>
      </c>
    </row>
    <row r="5" spans="1:5" x14ac:dyDescent="0.2">
      <c r="A5" t="s">
        <v>23</v>
      </c>
      <c r="B5" s="18">
        <v>0</v>
      </c>
      <c r="C5" s="18">
        <v>0</v>
      </c>
      <c r="D5" s="18">
        <f>(B5+C5)</f>
        <v>0</v>
      </c>
    </row>
    <row r="6" spans="1:5" x14ac:dyDescent="0.2">
      <c r="A6" s="3" t="s">
        <v>6</v>
      </c>
      <c r="B6" s="13">
        <v>0</v>
      </c>
      <c r="C6" s="13">
        <v>0</v>
      </c>
      <c r="D6" s="18">
        <f t="shared" ref="D6:D11" si="0">C6-B6</f>
        <v>0</v>
      </c>
      <c r="E6" s="6" t="e">
        <f t="shared" ref="E6:E11" si="1">(C6/B6)-1</f>
        <v>#DIV/0!</v>
      </c>
    </row>
    <row r="7" spans="1:5" x14ac:dyDescent="0.2">
      <c r="A7" s="7" t="s">
        <v>7</v>
      </c>
      <c r="B7" s="13">
        <v>0</v>
      </c>
      <c r="C7" s="13">
        <v>0</v>
      </c>
      <c r="D7" s="18">
        <f t="shared" si="0"/>
        <v>0</v>
      </c>
      <c r="E7" s="6" t="e">
        <f t="shared" si="1"/>
        <v>#DIV/0!</v>
      </c>
    </row>
    <row r="8" spans="1:5" x14ac:dyDescent="0.2">
      <c r="A8" s="7" t="s">
        <v>8</v>
      </c>
      <c r="B8" s="13">
        <v>0</v>
      </c>
      <c r="C8" s="13">
        <v>0</v>
      </c>
      <c r="D8" s="18">
        <f t="shared" si="0"/>
        <v>0</v>
      </c>
      <c r="E8" s="6" t="e">
        <f t="shared" si="1"/>
        <v>#DIV/0!</v>
      </c>
    </row>
    <row r="9" spans="1:5" x14ac:dyDescent="0.2">
      <c r="A9" s="7" t="s">
        <v>9</v>
      </c>
      <c r="B9" s="13">
        <v>4025523</v>
      </c>
      <c r="C9" s="13">
        <v>2833572</v>
      </c>
      <c r="D9" s="18">
        <f t="shared" si="0"/>
        <v>-1191951</v>
      </c>
      <c r="E9" s="6">
        <f t="shared" si="1"/>
        <v>-0.29609842000654329</v>
      </c>
    </row>
    <row r="10" spans="1:5" x14ac:dyDescent="0.2">
      <c r="A10" s="7" t="s">
        <v>10</v>
      </c>
      <c r="B10" s="13">
        <v>32629</v>
      </c>
      <c r="C10" s="13">
        <v>38921</v>
      </c>
      <c r="D10" s="18">
        <f t="shared" si="0"/>
        <v>6292</v>
      </c>
      <c r="E10" s="6">
        <f t="shared" si="1"/>
        <v>0.1928345949921848</v>
      </c>
    </row>
    <row r="11" spans="1:5" x14ac:dyDescent="0.2">
      <c r="A11" s="22" t="s">
        <v>3</v>
      </c>
      <c r="B11" s="14">
        <f>SUM(B5:B10)</f>
        <v>4058152</v>
      </c>
      <c r="C11" s="15">
        <f>SUM(C5:C10)</f>
        <v>2872493</v>
      </c>
      <c r="D11" s="18">
        <f t="shared" si="0"/>
        <v>-1185659</v>
      </c>
      <c r="E11" s="6">
        <f t="shared" si="1"/>
        <v>-0.29216722291328667</v>
      </c>
    </row>
    <row r="12" spans="1:5" x14ac:dyDescent="0.2">
      <c r="A12" s="22"/>
      <c r="B12" s="14"/>
      <c r="C12" s="15"/>
      <c r="D12" s="18"/>
      <c r="E12" s="6"/>
    </row>
    <row r="13" spans="1:5" x14ac:dyDescent="0.2">
      <c r="A13" t="s">
        <v>11</v>
      </c>
      <c r="B13" s="4"/>
      <c r="C13" s="4"/>
    </row>
    <row r="14" spans="1:5" x14ac:dyDescent="0.2">
      <c r="A14" s="3" t="s">
        <v>6</v>
      </c>
      <c r="B14" s="25"/>
      <c r="C14" s="25"/>
      <c r="D14" s="18">
        <f>C14-B14</f>
        <v>0</v>
      </c>
      <c r="E14" s="6" t="e">
        <f>(C14/B14)-1</f>
        <v>#DIV/0!</v>
      </c>
    </row>
    <row r="15" spans="1:5" x14ac:dyDescent="0.2">
      <c r="A15" s="7" t="s">
        <v>7</v>
      </c>
      <c r="B15" s="25"/>
      <c r="C15" s="25"/>
      <c r="D15" s="18"/>
      <c r="E15" s="6"/>
    </row>
    <row r="16" spans="1:5" x14ac:dyDescent="0.2">
      <c r="A16" s="7" t="s">
        <v>8</v>
      </c>
      <c r="B16" s="25"/>
      <c r="C16" s="25"/>
      <c r="D16" s="18"/>
      <c r="E16" s="6"/>
    </row>
    <row r="17" spans="1:5" x14ac:dyDescent="0.2">
      <c r="A17" s="7" t="s">
        <v>9</v>
      </c>
      <c r="B17" s="25">
        <v>35858</v>
      </c>
      <c r="C17" s="25">
        <v>70355</v>
      </c>
      <c r="D17" s="18"/>
      <c r="E17" s="6"/>
    </row>
    <row r="18" spans="1:5" x14ac:dyDescent="0.2">
      <c r="A18" s="7" t="s">
        <v>10</v>
      </c>
      <c r="B18" s="25"/>
      <c r="C18" s="25"/>
      <c r="D18" s="18"/>
      <c r="E18" s="6"/>
    </row>
    <row r="19" spans="1:5" x14ac:dyDescent="0.2">
      <c r="A19" s="22" t="s">
        <v>3</v>
      </c>
      <c r="B19" s="14">
        <f>SUM(B14:B18)</f>
        <v>35858</v>
      </c>
      <c r="C19" s="14">
        <f>SUM(C14:C18)</f>
        <v>70355</v>
      </c>
      <c r="D19" s="18"/>
    </row>
    <row r="20" spans="1:5" x14ac:dyDescent="0.2">
      <c r="A20" s="22"/>
      <c r="B20" s="8"/>
      <c r="C20" s="8"/>
    </row>
    <row r="21" spans="1:5" x14ac:dyDescent="0.2">
      <c r="A21" t="s">
        <v>12</v>
      </c>
      <c r="B21" s="4"/>
      <c r="C21" s="4"/>
    </row>
    <row r="22" spans="1:5" x14ac:dyDescent="0.2">
      <c r="A22" s="7" t="s">
        <v>13</v>
      </c>
      <c r="B22" s="13">
        <v>0</v>
      </c>
      <c r="C22" s="13">
        <v>0</v>
      </c>
    </row>
    <row r="23" spans="1:5" x14ac:dyDescent="0.2">
      <c r="A23" s="7" t="s">
        <v>7</v>
      </c>
      <c r="B23" s="13">
        <v>0</v>
      </c>
      <c r="C23" s="13">
        <v>0</v>
      </c>
      <c r="D23" s="5">
        <f t="shared" ref="D23:D28" si="2">C23-B23</f>
        <v>0</v>
      </c>
      <c r="E23" s="6" t="e">
        <f t="shared" ref="E23:E28" si="3">(C23/B23)-1</f>
        <v>#DIV/0!</v>
      </c>
    </row>
    <row r="24" spans="1:5" x14ac:dyDescent="0.2">
      <c r="A24" s="7" t="s">
        <v>8</v>
      </c>
      <c r="B24" s="13">
        <v>0</v>
      </c>
      <c r="C24" s="13">
        <v>0</v>
      </c>
      <c r="D24" s="18">
        <f t="shared" si="2"/>
        <v>0</v>
      </c>
      <c r="E24" s="6" t="e">
        <f t="shared" si="3"/>
        <v>#DIV/0!</v>
      </c>
    </row>
    <row r="25" spans="1:5" x14ac:dyDescent="0.2">
      <c r="A25" s="7" t="s">
        <v>9</v>
      </c>
      <c r="B25" s="13">
        <v>224285</v>
      </c>
      <c r="C25" s="13">
        <v>250676</v>
      </c>
      <c r="D25" s="18">
        <f t="shared" si="2"/>
        <v>26391</v>
      </c>
      <c r="E25" s="6">
        <f t="shared" si="3"/>
        <v>0.11766725371736864</v>
      </c>
    </row>
    <row r="26" spans="1:5" x14ac:dyDescent="0.2">
      <c r="A26" s="7" t="s">
        <v>10</v>
      </c>
      <c r="B26" s="13">
        <v>0</v>
      </c>
      <c r="C26" s="13">
        <v>0</v>
      </c>
      <c r="D26" s="18">
        <f t="shared" si="2"/>
        <v>0</v>
      </c>
      <c r="E26" s="6" t="e">
        <f t="shared" si="3"/>
        <v>#DIV/0!</v>
      </c>
    </row>
    <row r="27" spans="1:5" x14ac:dyDescent="0.2">
      <c r="A27" s="7" t="s">
        <v>14</v>
      </c>
      <c r="B27" s="13">
        <v>21421</v>
      </c>
      <c r="C27" s="13">
        <v>24592</v>
      </c>
      <c r="D27" s="18">
        <f t="shared" si="2"/>
        <v>3171</v>
      </c>
      <c r="E27" s="6">
        <f t="shared" si="3"/>
        <v>0.14803230474767748</v>
      </c>
    </row>
    <row r="28" spans="1:5" x14ac:dyDescent="0.2">
      <c r="A28" s="22" t="s">
        <v>3</v>
      </c>
      <c r="B28" s="14">
        <f>SUM(B22:B27)</f>
        <v>245706</v>
      </c>
      <c r="C28" s="14">
        <f>SUM(C22:C27)</f>
        <v>275268</v>
      </c>
      <c r="D28" s="5">
        <f t="shared" si="2"/>
        <v>29562</v>
      </c>
      <c r="E28" s="6">
        <f t="shared" si="3"/>
        <v>0.12031452223388928</v>
      </c>
    </row>
    <row r="29" spans="1:5" x14ac:dyDescent="0.2">
      <c r="D29" s="5" t="s">
        <v>15</v>
      </c>
      <c r="E29" s="6" t="s">
        <v>15</v>
      </c>
    </row>
    <row r="30" spans="1:5" x14ac:dyDescent="0.2">
      <c r="A30" s="22" t="s">
        <v>3</v>
      </c>
      <c r="B30" s="9">
        <f>B28+B19+B11</f>
        <v>4339716</v>
      </c>
      <c r="C30" s="9">
        <f>C28+C19+C11</f>
        <v>3218116</v>
      </c>
      <c r="D30" s="5">
        <f>C30-B30</f>
        <v>-1121600</v>
      </c>
      <c r="E30" s="6">
        <f>(C30/B30)-1</f>
        <v>-0.25845009212584413</v>
      </c>
    </row>
    <row r="35" spans="1:5" x14ac:dyDescent="0.2">
      <c r="A35" t="s">
        <v>16</v>
      </c>
      <c r="B35" s="18">
        <f>B6+B7+B14+B23+B15+B22+B5</f>
        <v>0</v>
      </c>
      <c r="C35" s="18">
        <f>C6+C7+C14+C23+C15+C22+C5</f>
        <v>0</v>
      </c>
      <c r="D35" s="18">
        <f>C35-B35</f>
        <v>0</v>
      </c>
      <c r="E35" s="10" t="e">
        <f>(C35/B35)-1</f>
        <v>#DIV/0!</v>
      </c>
    </row>
    <row r="36" spans="1:5" x14ac:dyDescent="0.2">
      <c r="A36" t="s">
        <v>9</v>
      </c>
      <c r="B36" s="18">
        <f>B9+B25+B17</f>
        <v>4285666</v>
      </c>
      <c r="C36" s="18">
        <f>C9+C25+C17</f>
        <v>3154603</v>
      </c>
      <c r="D36" s="18">
        <f t="shared" ref="D36:D39" si="4">C36-B36</f>
        <v>-1131063</v>
      </c>
      <c r="E36" s="6">
        <f t="shared" ref="E36" si="5">(C36/B36)-1</f>
        <v>-0.26391767347245443</v>
      </c>
    </row>
    <row r="37" spans="1:5" x14ac:dyDescent="0.2">
      <c r="A37" t="s">
        <v>17</v>
      </c>
      <c r="B37" s="18">
        <f>B10+B26+B17</f>
        <v>68487</v>
      </c>
      <c r="C37" s="18">
        <f>C10+C26+C17</f>
        <v>109276</v>
      </c>
      <c r="D37" s="18">
        <f t="shared" si="4"/>
        <v>40789</v>
      </c>
      <c r="E37" s="6">
        <f>(C37/B37)-1</f>
        <v>0.59557288244484363</v>
      </c>
    </row>
    <row r="38" spans="1:5" x14ac:dyDescent="0.2">
      <c r="A38" t="s">
        <v>8</v>
      </c>
      <c r="B38" s="18">
        <f>B8+B24+B16</f>
        <v>0</v>
      </c>
      <c r="C38" s="18">
        <f>C8+C24+C16</f>
        <v>0</v>
      </c>
      <c r="D38" s="18">
        <f t="shared" si="4"/>
        <v>0</v>
      </c>
      <c r="E38" s="6" t="e">
        <f t="shared" ref="E38:E39" si="6">(C38/B38)-1</f>
        <v>#DIV/0!</v>
      </c>
    </row>
    <row r="39" spans="1:5" x14ac:dyDescent="0.2">
      <c r="A39" t="s">
        <v>18</v>
      </c>
      <c r="B39" s="18">
        <f>B27</f>
        <v>21421</v>
      </c>
      <c r="C39" s="18">
        <f>C27</f>
        <v>24592</v>
      </c>
      <c r="D39" s="18">
        <f t="shared" si="4"/>
        <v>3171</v>
      </c>
      <c r="E39" s="6">
        <f t="shared" si="6"/>
        <v>0.14803230474767748</v>
      </c>
    </row>
    <row r="40" spans="1:5" x14ac:dyDescent="0.2">
      <c r="A40" s="11" t="s">
        <v>3</v>
      </c>
      <c r="B40" s="17">
        <f>SUM(B35:B39)</f>
        <v>4375574</v>
      </c>
      <c r="C40" s="17">
        <f>SUM(C35:C39)</f>
        <v>3288471</v>
      </c>
      <c r="D40" s="18">
        <f>(B40-C40)</f>
        <v>1087103</v>
      </c>
      <c r="E40" s="19">
        <f>(C40/B40)-1</f>
        <v>-0.24844808932496631</v>
      </c>
    </row>
  </sheetData>
  <mergeCells count="1">
    <mergeCell ref="D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92" workbookViewId="0">
      <selection activeCell="G3" sqref="G3"/>
    </sheetView>
  </sheetViews>
  <sheetFormatPr baseColWidth="10" defaultColWidth="8.83203125" defaultRowHeight="15" x14ac:dyDescent="0.2"/>
  <cols>
    <col min="1" max="1" width="24.6640625" customWidth="1"/>
    <col min="2" max="2" width="22.83203125" customWidth="1"/>
    <col min="3" max="3" width="19.1640625" customWidth="1"/>
    <col min="4" max="4" width="16.33203125" customWidth="1"/>
    <col min="5" max="5" width="14.5" customWidth="1"/>
  </cols>
  <sheetData>
    <row r="1" spans="1:5" x14ac:dyDescent="0.2">
      <c r="A1" s="11" t="s">
        <v>19</v>
      </c>
      <c r="B1" s="11" t="s">
        <v>27</v>
      </c>
      <c r="C1" s="11"/>
      <c r="D1" s="11"/>
      <c r="E1" s="11"/>
    </row>
    <row r="2" spans="1:5" ht="30" x14ac:dyDescent="0.2">
      <c r="A2" s="1" t="s">
        <v>24</v>
      </c>
      <c r="B2" s="16" t="s">
        <v>0</v>
      </c>
      <c r="C2" s="11" t="s">
        <v>1</v>
      </c>
      <c r="D2" s="24" t="s">
        <v>21</v>
      </c>
      <c r="E2" s="24"/>
    </row>
    <row r="3" spans="1:5" ht="78" customHeight="1" x14ac:dyDescent="0.2">
      <c r="A3" s="1"/>
      <c r="B3" s="2" t="s">
        <v>20</v>
      </c>
      <c r="C3" s="1" t="s">
        <v>2</v>
      </c>
      <c r="D3" s="1" t="s">
        <v>3</v>
      </c>
      <c r="E3" s="1" t="s">
        <v>4</v>
      </c>
    </row>
    <row r="4" spans="1:5" x14ac:dyDescent="0.2">
      <c r="A4" t="s">
        <v>5</v>
      </c>
    </row>
    <row r="5" spans="1:5" x14ac:dyDescent="0.2">
      <c r="A5" t="s">
        <v>23</v>
      </c>
      <c r="B5" s="21"/>
      <c r="C5" s="21"/>
    </row>
    <row r="6" spans="1:5" x14ac:dyDescent="0.2">
      <c r="A6" s="3" t="s">
        <v>6</v>
      </c>
      <c r="B6" s="13">
        <v>0</v>
      </c>
      <c r="C6" s="13">
        <v>22000</v>
      </c>
      <c r="D6" s="18">
        <f t="shared" ref="D6:D11" si="0">C6-B6</f>
        <v>22000</v>
      </c>
      <c r="E6" s="6" t="e">
        <f t="shared" ref="E6:E11" si="1">(C6/B6)-1</f>
        <v>#DIV/0!</v>
      </c>
    </row>
    <row r="7" spans="1:5" x14ac:dyDescent="0.2">
      <c r="A7" s="7" t="s">
        <v>7</v>
      </c>
      <c r="B7" s="13">
        <v>0</v>
      </c>
      <c r="C7" s="13">
        <v>0</v>
      </c>
      <c r="D7" s="18">
        <f t="shared" si="0"/>
        <v>0</v>
      </c>
      <c r="E7" s="6" t="e">
        <f t="shared" si="1"/>
        <v>#DIV/0!</v>
      </c>
    </row>
    <row r="8" spans="1:5" x14ac:dyDescent="0.2">
      <c r="A8" s="7" t="s">
        <v>8</v>
      </c>
      <c r="B8" s="13">
        <v>20000</v>
      </c>
      <c r="C8" s="13">
        <v>20000</v>
      </c>
      <c r="D8" s="18">
        <f t="shared" si="0"/>
        <v>0</v>
      </c>
      <c r="E8" s="6">
        <f t="shared" si="1"/>
        <v>0</v>
      </c>
    </row>
    <row r="9" spans="1:5" x14ac:dyDescent="0.2">
      <c r="A9" s="7" t="s">
        <v>9</v>
      </c>
      <c r="B9" s="13">
        <v>208302</v>
      </c>
      <c r="C9" s="13">
        <v>215800</v>
      </c>
      <c r="D9" s="18">
        <f t="shared" si="0"/>
        <v>7498</v>
      </c>
      <c r="E9" s="6">
        <f t="shared" si="1"/>
        <v>3.5995813770391072E-2</v>
      </c>
    </row>
    <row r="10" spans="1:5" x14ac:dyDescent="0.2">
      <c r="A10" s="7" t="s">
        <v>10</v>
      </c>
      <c r="B10" s="13">
        <v>20000</v>
      </c>
      <c r="C10" s="13">
        <v>0</v>
      </c>
      <c r="D10" s="18">
        <f t="shared" si="0"/>
        <v>-20000</v>
      </c>
      <c r="E10" s="6">
        <f t="shared" si="1"/>
        <v>-1</v>
      </c>
    </row>
    <row r="11" spans="1:5" x14ac:dyDescent="0.2">
      <c r="A11" s="22" t="s">
        <v>3</v>
      </c>
      <c r="B11" s="14">
        <f>SUM(B5:B10)</f>
        <v>248302</v>
      </c>
      <c r="C11" s="15">
        <f>SUM(C5:C10)</f>
        <v>257800</v>
      </c>
      <c r="D11" s="18">
        <f t="shared" si="0"/>
        <v>9498</v>
      </c>
      <c r="E11" s="6">
        <f t="shared" si="1"/>
        <v>3.8251806268173372E-2</v>
      </c>
    </row>
    <row r="12" spans="1:5" x14ac:dyDescent="0.2">
      <c r="A12" s="22"/>
      <c r="B12" s="14"/>
      <c r="C12" s="15"/>
      <c r="D12" s="18"/>
      <c r="E12" s="6"/>
    </row>
    <row r="13" spans="1:5" x14ac:dyDescent="0.2">
      <c r="A13" t="s">
        <v>11</v>
      </c>
      <c r="B13" s="4"/>
      <c r="C13" s="4"/>
    </row>
    <row r="14" spans="1:5" x14ac:dyDescent="0.2">
      <c r="A14" s="3" t="s">
        <v>6</v>
      </c>
      <c r="B14" s="14"/>
      <c r="C14" s="14"/>
      <c r="D14" s="18">
        <f>C14-B14</f>
        <v>0</v>
      </c>
      <c r="E14" s="6" t="e">
        <f>(C14/B14)-1</f>
        <v>#DIV/0!</v>
      </c>
    </row>
    <row r="15" spans="1:5" x14ac:dyDescent="0.2">
      <c r="A15" s="7" t="s">
        <v>7</v>
      </c>
      <c r="B15" s="14"/>
      <c r="C15" s="14"/>
      <c r="D15" s="18"/>
      <c r="E15" s="6"/>
    </row>
    <row r="16" spans="1:5" x14ac:dyDescent="0.2">
      <c r="A16" s="7" t="s">
        <v>8</v>
      </c>
      <c r="B16" s="14"/>
      <c r="C16" s="14"/>
      <c r="D16" s="18"/>
      <c r="E16" s="6"/>
    </row>
    <row r="17" spans="1:5" x14ac:dyDescent="0.2">
      <c r="A17" s="7" t="s">
        <v>9</v>
      </c>
      <c r="B17" s="14"/>
      <c r="C17" s="14"/>
      <c r="D17" s="18"/>
      <c r="E17" s="6"/>
    </row>
    <row r="18" spans="1:5" x14ac:dyDescent="0.2">
      <c r="A18" s="7" t="s">
        <v>10</v>
      </c>
      <c r="B18" s="14"/>
      <c r="C18" s="14"/>
      <c r="D18" s="18"/>
      <c r="E18" s="6"/>
    </row>
    <row r="19" spans="1:5" x14ac:dyDescent="0.2">
      <c r="A19" s="22" t="s">
        <v>3</v>
      </c>
      <c r="B19" s="14">
        <f>SUM(B14:B18)</f>
        <v>0</v>
      </c>
      <c r="C19" s="14">
        <f>SUM(C14:C18)</f>
        <v>0</v>
      </c>
      <c r="D19" s="18"/>
    </row>
    <row r="20" spans="1:5" x14ac:dyDescent="0.2">
      <c r="A20" s="22"/>
      <c r="B20" s="8"/>
      <c r="C20" s="8"/>
    </row>
    <row r="21" spans="1:5" x14ac:dyDescent="0.2">
      <c r="A21" t="s">
        <v>12</v>
      </c>
      <c r="B21" s="4"/>
      <c r="C21" s="4"/>
    </row>
    <row r="22" spans="1:5" x14ac:dyDescent="0.2">
      <c r="A22" s="7" t="s">
        <v>13</v>
      </c>
      <c r="B22" s="13">
        <v>0</v>
      </c>
      <c r="C22" s="13">
        <v>0</v>
      </c>
    </row>
    <row r="23" spans="1:5" x14ac:dyDescent="0.2">
      <c r="A23" s="7" t="s">
        <v>7</v>
      </c>
      <c r="B23" s="13">
        <v>0</v>
      </c>
      <c r="C23" s="13">
        <v>0</v>
      </c>
      <c r="D23" s="5">
        <f t="shared" ref="D23:D28" si="2">C23-B23</f>
        <v>0</v>
      </c>
      <c r="E23" s="6" t="e">
        <f t="shared" ref="E23:E28" si="3">(C23/B23)-1</f>
        <v>#DIV/0!</v>
      </c>
    </row>
    <row r="24" spans="1:5" x14ac:dyDescent="0.2">
      <c r="A24" s="7" t="s">
        <v>8</v>
      </c>
      <c r="B24" s="13">
        <v>130000</v>
      </c>
      <c r="C24" s="13">
        <v>135000</v>
      </c>
      <c r="D24" s="18">
        <f t="shared" si="2"/>
        <v>5000</v>
      </c>
      <c r="E24" s="6">
        <f t="shared" si="3"/>
        <v>3.8461538461538547E-2</v>
      </c>
    </row>
    <row r="25" spans="1:5" x14ac:dyDescent="0.2">
      <c r="A25" s="7" t="s">
        <v>9</v>
      </c>
      <c r="B25" s="13">
        <v>0</v>
      </c>
      <c r="C25" s="13">
        <v>70000</v>
      </c>
      <c r="D25" s="18">
        <f t="shared" si="2"/>
        <v>70000</v>
      </c>
      <c r="E25" s="6" t="e">
        <f t="shared" si="3"/>
        <v>#DIV/0!</v>
      </c>
    </row>
    <row r="26" spans="1:5" x14ac:dyDescent="0.2">
      <c r="A26" s="7" t="s">
        <v>10</v>
      </c>
      <c r="B26" s="13">
        <v>30000</v>
      </c>
      <c r="C26" s="13">
        <v>75963</v>
      </c>
      <c r="D26" s="18">
        <f t="shared" si="2"/>
        <v>45963</v>
      </c>
      <c r="E26" s="6">
        <f t="shared" si="3"/>
        <v>1.5320999999999998</v>
      </c>
    </row>
    <row r="27" spans="1:5" x14ac:dyDescent="0.2">
      <c r="A27" s="7" t="s">
        <v>14</v>
      </c>
      <c r="B27" s="13">
        <v>0</v>
      </c>
      <c r="C27" s="13">
        <v>0</v>
      </c>
      <c r="D27" s="18">
        <f t="shared" si="2"/>
        <v>0</v>
      </c>
      <c r="E27" s="6" t="e">
        <f t="shared" si="3"/>
        <v>#DIV/0!</v>
      </c>
    </row>
    <row r="28" spans="1:5" x14ac:dyDescent="0.2">
      <c r="A28" s="22" t="s">
        <v>3</v>
      </c>
      <c r="B28" s="14">
        <f>SUM(B22:B27)</f>
        <v>160000</v>
      </c>
      <c r="C28" s="14">
        <f>SUM(C22:C27)</f>
        <v>280963</v>
      </c>
      <c r="D28" s="5">
        <f t="shared" si="2"/>
        <v>120963</v>
      </c>
      <c r="E28" s="6">
        <f t="shared" si="3"/>
        <v>0.75601874999999996</v>
      </c>
    </row>
    <row r="29" spans="1:5" x14ac:dyDescent="0.2">
      <c r="D29" s="5" t="s">
        <v>15</v>
      </c>
      <c r="E29" s="6" t="s">
        <v>15</v>
      </c>
    </row>
    <row r="30" spans="1:5" x14ac:dyDescent="0.2">
      <c r="A30" s="22" t="s">
        <v>3</v>
      </c>
      <c r="B30" s="9">
        <f>B28+B19+B11</f>
        <v>408302</v>
      </c>
      <c r="C30" s="9">
        <f>C28+C19+C11</f>
        <v>538763</v>
      </c>
      <c r="D30" s="5">
        <f>C30-B30</f>
        <v>130461</v>
      </c>
      <c r="E30" s="6">
        <f>(C30/B30)-1</f>
        <v>0.31952084486483034</v>
      </c>
    </row>
    <row r="35" spans="1:5" x14ac:dyDescent="0.2">
      <c r="A35" t="s">
        <v>16</v>
      </c>
      <c r="B35" s="18">
        <f>B6+B7+B14+B23+B15+B22+B5</f>
        <v>0</v>
      </c>
      <c r="C35" s="18">
        <f>C6+C7+C14+C23+C15+C22+C5</f>
        <v>22000</v>
      </c>
      <c r="D35" s="18">
        <f>C35-B35</f>
        <v>22000</v>
      </c>
      <c r="E35" s="10" t="e">
        <f>(C35/B35)-1</f>
        <v>#DIV/0!</v>
      </c>
    </row>
    <row r="36" spans="1:5" x14ac:dyDescent="0.2">
      <c r="A36" t="s">
        <v>9</v>
      </c>
      <c r="B36" s="18">
        <f>B9+B25+B17</f>
        <v>208302</v>
      </c>
      <c r="C36" s="18">
        <f>C9+C25+C17</f>
        <v>285800</v>
      </c>
      <c r="D36" s="18">
        <f t="shared" ref="D36:D39" si="4">C36-B36</f>
        <v>77498</v>
      </c>
      <c r="E36" s="6">
        <f t="shared" ref="E36" si="5">(C36/B36)-1</f>
        <v>0.37204635577190803</v>
      </c>
    </row>
    <row r="37" spans="1:5" x14ac:dyDescent="0.2">
      <c r="A37" t="s">
        <v>17</v>
      </c>
      <c r="B37" s="18">
        <f>B10+B26+B17</f>
        <v>50000</v>
      </c>
      <c r="C37" s="18">
        <f>C10+C26+C17</f>
        <v>75963</v>
      </c>
      <c r="D37" s="18">
        <f t="shared" si="4"/>
        <v>25963</v>
      </c>
      <c r="E37" s="6">
        <f>(C37/B37)-1</f>
        <v>0.51926000000000005</v>
      </c>
    </row>
    <row r="38" spans="1:5" x14ac:dyDescent="0.2">
      <c r="A38" t="s">
        <v>8</v>
      </c>
      <c r="B38" s="18">
        <f>B8+B24+B16</f>
        <v>150000</v>
      </c>
      <c r="C38" s="18">
        <f>C8+C24+C16</f>
        <v>155000</v>
      </c>
      <c r="D38" s="18">
        <f t="shared" si="4"/>
        <v>5000</v>
      </c>
      <c r="E38" s="6">
        <f t="shared" ref="E38:E39" si="6">(C38/B38)-1</f>
        <v>3.3333333333333437E-2</v>
      </c>
    </row>
    <row r="39" spans="1:5" x14ac:dyDescent="0.2">
      <c r="A39" t="s">
        <v>18</v>
      </c>
      <c r="B39" s="18">
        <f>B27</f>
        <v>0</v>
      </c>
      <c r="C39" s="18">
        <f>C27</f>
        <v>0</v>
      </c>
      <c r="D39" s="18">
        <f t="shared" si="4"/>
        <v>0</v>
      </c>
      <c r="E39" s="6" t="e">
        <f t="shared" si="6"/>
        <v>#DIV/0!</v>
      </c>
    </row>
    <row r="40" spans="1:5" x14ac:dyDescent="0.2">
      <c r="A40" s="11" t="s">
        <v>3</v>
      </c>
      <c r="B40" s="17">
        <f>SUM(B35:B39)</f>
        <v>408302</v>
      </c>
      <c r="C40" s="17">
        <f>SUM(C35:C39)</f>
        <v>538763</v>
      </c>
      <c r="D40" s="18">
        <f>(B40-C40)</f>
        <v>-130461</v>
      </c>
      <c r="E40" s="19">
        <f>(C40/B40)-1</f>
        <v>0.31952084486483034</v>
      </c>
    </row>
  </sheetData>
  <mergeCells count="1">
    <mergeCell ref="D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="115" workbookViewId="0">
      <selection activeCell="C7" sqref="C7"/>
    </sheetView>
  </sheetViews>
  <sheetFormatPr baseColWidth="10" defaultColWidth="8.83203125" defaultRowHeight="15" x14ac:dyDescent="0.2"/>
  <cols>
    <col min="1" max="1" width="27.83203125" customWidth="1"/>
    <col min="2" max="2" width="28.6640625" customWidth="1"/>
    <col min="3" max="3" width="23.83203125" customWidth="1"/>
    <col min="4" max="4" width="14.33203125" customWidth="1"/>
    <col min="5" max="5" width="13.1640625" customWidth="1"/>
  </cols>
  <sheetData>
    <row r="1" spans="1:5" x14ac:dyDescent="0.2">
      <c r="A1" s="11" t="s">
        <v>19</v>
      </c>
      <c r="B1" s="11" t="s">
        <v>27</v>
      </c>
      <c r="C1" s="11"/>
      <c r="D1" s="11"/>
      <c r="E1" s="11"/>
    </row>
    <row r="2" spans="1:5" ht="30" x14ac:dyDescent="0.2">
      <c r="A2" s="1" t="s">
        <v>25</v>
      </c>
      <c r="B2" s="16" t="s">
        <v>0</v>
      </c>
      <c r="C2" s="11" t="s">
        <v>1</v>
      </c>
      <c r="D2" s="24" t="s">
        <v>21</v>
      </c>
      <c r="E2" s="24"/>
    </row>
    <row r="3" spans="1:5" ht="87" customHeight="1" x14ac:dyDescent="0.2">
      <c r="A3" s="1"/>
      <c r="B3" s="2" t="s">
        <v>20</v>
      </c>
      <c r="C3" s="1" t="s">
        <v>2</v>
      </c>
      <c r="D3" s="1" t="s">
        <v>3</v>
      </c>
      <c r="E3" s="1" t="s">
        <v>4</v>
      </c>
    </row>
    <row r="4" spans="1:5" x14ac:dyDescent="0.2">
      <c r="A4" t="s">
        <v>5</v>
      </c>
    </row>
    <row r="5" spans="1:5" x14ac:dyDescent="0.2">
      <c r="A5" t="s">
        <v>23</v>
      </c>
      <c r="B5" s="18">
        <v>2390</v>
      </c>
      <c r="C5" s="18">
        <v>2213</v>
      </c>
      <c r="D5" s="18">
        <f>(B5+C5)</f>
        <v>4603</v>
      </c>
    </row>
    <row r="6" spans="1:5" x14ac:dyDescent="0.2">
      <c r="A6" s="3" t="s">
        <v>6</v>
      </c>
      <c r="B6" s="13">
        <v>0</v>
      </c>
      <c r="C6" s="13">
        <v>0</v>
      </c>
      <c r="D6" s="18">
        <f t="shared" ref="D6:D11" si="0">C6-B6</f>
        <v>0</v>
      </c>
      <c r="E6" s="6" t="e">
        <f t="shared" ref="E6:E11" si="1">(C6/B6)-1</f>
        <v>#DIV/0!</v>
      </c>
    </row>
    <row r="7" spans="1:5" x14ac:dyDescent="0.2">
      <c r="A7" s="7" t="s">
        <v>7</v>
      </c>
      <c r="B7" s="13">
        <v>600</v>
      </c>
      <c r="C7" s="13">
        <v>300</v>
      </c>
      <c r="D7" s="18">
        <f t="shared" si="0"/>
        <v>-300</v>
      </c>
      <c r="E7" s="6">
        <f t="shared" si="1"/>
        <v>-0.5</v>
      </c>
    </row>
    <row r="8" spans="1:5" x14ac:dyDescent="0.2">
      <c r="A8" s="7" t="s">
        <v>8</v>
      </c>
      <c r="B8" s="13">
        <v>20000</v>
      </c>
      <c r="C8" s="13">
        <v>20000</v>
      </c>
      <c r="D8" s="18">
        <f t="shared" si="0"/>
        <v>0</v>
      </c>
      <c r="E8" s="6">
        <f t="shared" si="1"/>
        <v>0</v>
      </c>
    </row>
    <row r="9" spans="1:5" x14ac:dyDescent="0.2">
      <c r="A9" s="7" t="s">
        <v>9</v>
      </c>
      <c r="B9" s="13">
        <v>917</v>
      </c>
      <c r="C9" s="13">
        <v>600</v>
      </c>
      <c r="D9" s="18">
        <f t="shared" si="0"/>
        <v>-317</v>
      </c>
      <c r="E9" s="6">
        <f t="shared" si="1"/>
        <v>-0.34569247546346782</v>
      </c>
    </row>
    <row r="10" spans="1:5" x14ac:dyDescent="0.2">
      <c r="A10" s="7" t="s">
        <v>10</v>
      </c>
      <c r="B10" s="13">
        <v>0</v>
      </c>
      <c r="C10" s="13">
        <v>0</v>
      </c>
      <c r="D10" s="18">
        <f t="shared" si="0"/>
        <v>0</v>
      </c>
      <c r="E10" s="6" t="e">
        <f t="shared" si="1"/>
        <v>#DIV/0!</v>
      </c>
    </row>
    <row r="11" spans="1:5" x14ac:dyDescent="0.2">
      <c r="A11" s="22" t="s">
        <v>3</v>
      </c>
      <c r="B11" s="14">
        <f>SUM(B5:B10)</f>
        <v>23907</v>
      </c>
      <c r="C11" s="15">
        <f>SUM(C5:C10)</f>
        <v>23113</v>
      </c>
      <c r="D11" s="18">
        <f t="shared" si="0"/>
        <v>-794</v>
      </c>
      <c r="E11" s="6">
        <f t="shared" si="1"/>
        <v>-3.3212029949387212E-2</v>
      </c>
    </row>
    <row r="12" spans="1:5" x14ac:dyDescent="0.2">
      <c r="A12" s="22"/>
      <c r="B12" s="14"/>
      <c r="C12" s="15"/>
      <c r="D12" s="18"/>
      <c r="E12" s="6"/>
    </row>
    <row r="13" spans="1:5" x14ac:dyDescent="0.2">
      <c r="A13" t="s">
        <v>11</v>
      </c>
      <c r="B13" s="4"/>
      <c r="C13" s="4"/>
    </row>
    <row r="14" spans="1:5" x14ac:dyDescent="0.2">
      <c r="A14" s="3" t="s">
        <v>6</v>
      </c>
      <c r="B14" s="14"/>
      <c r="C14" s="14"/>
      <c r="D14" s="18">
        <f>C14-B14</f>
        <v>0</v>
      </c>
      <c r="E14" s="6" t="e">
        <f>(C14/B14)-1</f>
        <v>#DIV/0!</v>
      </c>
    </row>
    <row r="15" spans="1:5" x14ac:dyDescent="0.2">
      <c r="A15" s="7" t="s">
        <v>7</v>
      </c>
      <c r="B15" s="14"/>
      <c r="C15" s="14"/>
      <c r="D15" s="18"/>
      <c r="E15" s="6"/>
    </row>
    <row r="16" spans="1:5" x14ac:dyDescent="0.2">
      <c r="A16" s="7" t="s">
        <v>8</v>
      </c>
      <c r="B16" s="14"/>
      <c r="C16" s="14"/>
      <c r="D16" s="18"/>
      <c r="E16" s="6"/>
    </row>
    <row r="17" spans="1:5" x14ac:dyDescent="0.2">
      <c r="A17" s="7" t="s">
        <v>9</v>
      </c>
      <c r="B17" s="14"/>
      <c r="C17" s="14"/>
      <c r="D17" s="18"/>
      <c r="E17" s="6"/>
    </row>
    <row r="18" spans="1:5" x14ac:dyDescent="0.2">
      <c r="A18" s="7" t="s">
        <v>10</v>
      </c>
      <c r="B18" s="14"/>
      <c r="C18" s="14"/>
      <c r="D18" s="18"/>
      <c r="E18" s="6"/>
    </row>
    <row r="19" spans="1:5" x14ac:dyDescent="0.2">
      <c r="A19" s="22" t="s">
        <v>3</v>
      </c>
      <c r="B19" s="14">
        <f>SUM(B14:B18)</f>
        <v>0</v>
      </c>
      <c r="C19" s="14">
        <f>SUM(C14:C18)</f>
        <v>0</v>
      </c>
      <c r="D19" s="18"/>
    </row>
    <row r="20" spans="1:5" x14ac:dyDescent="0.2">
      <c r="A20" s="22"/>
      <c r="B20" s="8"/>
      <c r="C20" s="8"/>
    </row>
    <row r="21" spans="1:5" x14ac:dyDescent="0.2">
      <c r="A21" t="s">
        <v>12</v>
      </c>
      <c r="B21" s="4"/>
      <c r="C21" s="4"/>
    </row>
    <row r="22" spans="1:5" x14ac:dyDescent="0.2">
      <c r="A22" s="7" t="s">
        <v>13</v>
      </c>
      <c r="B22" s="13">
        <v>0</v>
      </c>
      <c r="C22" s="13">
        <v>0</v>
      </c>
    </row>
    <row r="23" spans="1:5" x14ac:dyDescent="0.2">
      <c r="A23" s="7" t="s">
        <v>7</v>
      </c>
      <c r="B23" s="13">
        <v>0</v>
      </c>
      <c r="C23" s="13">
        <v>0</v>
      </c>
      <c r="D23" s="5">
        <f t="shared" ref="D23:D28" si="2">C23-B23</f>
        <v>0</v>
      </c>
      <c r="E23" s="6" t="e">
        <f t="shared" ref="E23:E28" si="3">(C23/B23)-1</f>
        <v>#DIV/0!</v>
      </c>
    </row>
    <row r="24" spans="1:5" x14ac:dyDescent="0.2">
      <c r="A24" s="7" t="s">
        <v>8</v>
      </c>
      <c r="B24" s="13">
        <v>0</v>
      </c>
      <c r="C24" s="13">
        <v>0</v>
      </c>
      <c r="D24" s="18">
        <f t="shared" si="2"/>
        <v>0</v>
      </c>
      <c r="E24" s="6" t="e">
        <f t="shared" si="3"/>
        <v>#DIV/0!</v>
      </c>
    </row>
    <row r="25" spans="1:5" x14ac:dyDescent="0.2">
      <c r="A25" s="7" t="s">
        <v>9</v>
      </c>
      <c r="B25" s="13">
        <v>0</v>
      </c>
      <c r="C25" s="13">
        <v>0</v>
      </c>
      <c r="D25" s="18">
        <f t="shared" si="2"/>
        <v>0</v>
      </c>
      <c r="E25" s="6" t="e">
        <f t="shared" si="3"/>
        <v>#DIV/0!</v>
      </c>
    </row>
    <row r="26" spans="1:5" x14ac:dyDescent="0.2">
      <c r="A26" s="7" t="s">
        <v>10</v>
      </c>
      <c r="B26" s="13">
        <v>0</v>
      </c>
      <c r="C26" s="13">
        <v>0</v>
      </c>
      <c r="D26" s="18">
        <f t="shared" si="2"/>
        <v>0</v>
      </c>
      <c r="E26" s="6" t="e">
        <f t="shared" si="3"/>
        <v>#DIV/0!</v>
      </c>
    </row>
    <row r="27" spans="1:5" x14ac:dyDescent="0.2">
      <c r="A27" s="7" t="s">
        <v>14</v>
      </c>
      <c r="B27" s="13">
        <v>0</v>
      </c>
      <c r="C27" s="13">
        <v>0</v>
      </c>
      <c r="D27" s="18">
        <f t="shared" si="2"/>
        <v>0</v>
      </c>
      <c r="E27" s="6" t="e">
        <f t="shared" si="3"/>
        <v>#DIV/0!</v>
      </c>
    </row>
    <row r="28" spans="1:5" x14ac:dyDescent="0.2">
      <c r="A28" s="22" t="s">
        <v>3</v>
      </c>
      <c r="B28" s="14">
        <f>SUM(B22:B27)</f>
        <v>0</v>
      </c>
      <c r="C28" s="14">
        <f>SUM(C22:C27)</f>
        <v>0</v>
      </c>
      <c r="D28" s="5">
        <f t="shared" si="2"/>
        <v>0</v>
      </c>
      <c r="E28" s="6" t="e">
        <f t="shared" si="3"/>
        <v>#DIV/0!</v>
      </c>
    </row>
    <row r="29" spans="1:5" x14ac:dyDescent="0.2">
      <c r="D29" s="5" t="s">
        <v>15</v>
      </c>
      <c r="E29" s="6" t="s">
        <v>15</v>
      </c>
    </row>
    <row r="30" spans="1:5" x14ac:dyDescent="0.2">
      <c r="A30" s="22" t="s">
        <v>3</v>
      </c>
      <c r="B30" s="9">
        <f>B28+B19+B11</f>
        <v>23907</v>
      </c>
      <c r="C30" s="9">
        <f>C28+C19+C11</f>
        <v>23113</v>
      </c>
      <c r="D30" s="5">
        <f>C30-B30</f>
        <v>-794</v>
      </c>
      <c r="E30" s="6">
        <f>(C30/B30)-1</f>
        <v>-3.3212029949387212E-2</v>
      </c>
    </row>
  </sheetData>
  <mergeCells count="1">
    <mergeCell ref="D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B1" sqref="B1"/>
    </sheetView>
  </sheetViews>
  <sheetFormatPr baseColWidth="10" defaultRowHeight="15" x14ac:dyDescent="0.2"/>
  <cols>
    <col min="1" max="1" width="25.6640625" customWidth="1"/>
    <col min="2" max="2" width="21.5" customWidth="1"/>
    <col min="3" max="3" width="17.83203125" customWidth="1"/>
    <col min="4" max="4" width="14.33203125" customWidth="1"/>
    <col min="5" max="5" width="15.1640625" customWidth="1"/>
  </cols>
  <sheetData>
    <row r="1" spans="1:5" x14ac:dyDescent="0.2">
      <c r="A1" s="11" t="s">
        <v>19</v>
      </c>
      <c r="B1" s="11" t="s">
        <v>27</v>
      </c>
      <c r="C1" s="11"/>
      <c r="D1" s="11"/>
      <c r="E1" s="11"/>
    </row>
    <row r="2" spans="1:5" ht="75" x14ac:dyDescent="0.2">
      <c r="A2" s="1" t="s">
        <v>26</v>
      </c>
      <c r="B2" s="16" t="s">
        <v>0</v>
      </c>
      <c r="C2" s="11" t="s">
        <v>1</v>
      </c>
      <c r="D2" s="24" t="s">
        <v>21</v>
      </c>
      <c r="E2" s="24"/>
    </row>
    <row r="3" spans="1:5" ht="74" customHeight="1" x14ac:dyDescent="0.2">
      <c r="A3" s="1"/>
      <c r="B3" s="2" t="s">
        <v>20</v>
      </c>
      <c r="C3" s="1" t="s">
        <v>2</v>
      </c>
      <c r="D3" s="1" t="s">
        <v>3</v>
      </c>
      <c r="E3" s="1" t="s">
        <v>4</v>
      </c>
    </row>
    <row r="4" spans="1:5" x14ac:dyDescent="0.2">
      <c r="A4" t="s">
        <v>5</v>
      </c>
    </row>
    <row r="5" spans="1:5" x14ac:dyDescent="0.2">
      <c r="A5" t="s">
        <v>23</v>
      </c>
      <c r="B5" s="21"/>
      <c r="C5" s="21"/>
    </row>
    <row r="6" spans="1:5" x14ac:dyDescent="0.2">
      <c r="A6" s="3" t="s">
        <v>6</v>
      </c>
      <c r="B6" s="13">
        <v>0</v>
      </c>
      <c r="C6" s="13">
        <v>0</v>
      </c>
      <c r="D6" s="18">
        <f t="shared" ref="D6:D11" si="0">C6-B6</f>
        <v>0</v>
      </c>
      <c r="E6" s="6" t="e">
        <f t="shared" ref="E6:E11" si="1">(C6/B6)-1</f>
        <v>#DIV/0!</v>
      </c>
    </row>
    <row r="7" spans="1:5" x14ac:dyDescent="0.2">
      <c r="A7" s="7" t="s">
        <v>7</v>
      </c>
      <c r="B7" s="13">
        <v>0</v>
      </c>
      <c r="C7" s="13">
        <v>0</v>
      </c>
      <c r="D7" s="18">
        <f t="shared" si="0"/>
        <v>0</v>
      </c>
      <c r="E7" s="6" t="e">
        <f t="shared" si="1"/>
        <v>#DIV/0!</v>
      </c>
    </row>
    <row r="8" spans="1:5" x14ac:dyDescent="0.2">
      <c r="A8" s="7" t="s">
        <v>8</v>
      </c>
      <c r="B8" s="13">
        <v>0</v>
      </c>
      <c r="C8" s="13">
        <v>0</v>
      </c>
      <c r="D8" s="18">
        <f t="shared" si="0"/>
        <v>0</v>
      </c>
      <c r="E8" s="6" t="e">
        <f t="shared" si="1"/>
        <v>#DIV/0!</v>
      </c>
    </row>
    <row r="9" spans="1:5" x14ac:dyDescent="0.2">
      <c r="A9" s="7" t="s">
        <v>9</v>
      </c>
      <c r="B9" s="13">
        <v>20</v>
      </c>
      <c r="C9" s="13">
        <v>20</v>
      </c>
      <c r="D9" s="18">
        <f t="shared" si="0"/>
        <v>0</v>
      </c>
      <c r="E9" s="6">
        <f t="shared" si="1"/>
        <v>0</v>
      </c>
    </row>
    <row r="10" spans="1:5" x14ac:dyDescent="0.2">
      <c r="A10" s="7" t="s">
        <v>10</v>
      </c>
      <c r="B10" s="13">
        <v>0</v>
      </c>
      <c r="C10" s="13">
        <v>0</v>
      </c>
      <c r="D10" s="18">
        <f t="shared" si="0"/>
        <v>0</v>
      </c>
      <c r="E10" s="6" t="e">
        <f t="shared" si="1"/>
        <v>#DIV/0!</v>
      </c>
    </row>
    <row r="11" spans="1:5" x14ac:dyDescent="0.2">
      <c r="A11" s="22" t="s">
        <v>3</v>
      </c>
      <c r="B11" s="14">
        <f>SUM(B5:B10)</f>
        <v>20</v>
      </c>
      <c r="C11" s="15">
        <f>SUM(C5:C10)</f>
        <v>20</v>
      </c>
      <c r="D11" s="18">
        <f t="shared" si="0"/>
        <v>0</v>
      </c>
      <c r="E11" s="6">
        <f t="shared" si="1"/>
        <v>0</v>
      </c>
    </row>
    <row r="12" spans="1:5" x14ac:dyDescent="0.2">
      <c r="A12" s="22"/>
      <c r="B12" s="14"/>
      <c r="C12" s="15"/>
      <c r="D12" s="18"/>
      <c r="E12" s="6"/>
    </row>
    <row r="13" spans="1:5" x14ac:dyDescent="0.2">
      <c r="A13" t="s">
        <v>11</v>
      </c>
      <c r="B13" s="4"/>
      <c r="C13" s="4"/>
    </row>
    <row r="14" spans="1:5" x14ac:dyDescent="0.2">
      <c r="A14" s="3" t="s">
        <v>6</v>
      </c>
      <c r="B14" s="14"/>
      <c r="C14" s="14"/>
      <c r="D14" s="18">
        <f>C14-B14</f>
        <v>0</v>
      </c>
      <c r="E14" s="6" t="e">
        <f>(C14/B14)-1</f>
        <v>#DIV/0!</v>
      </c>
    </row>
    <row r="15" spans="1:5" x14ac:dyDescent="0.2">
      <c r="A15" s="7" t="s">
        <v>7</v>
      </c>
      <c r="B15" s="14"/>
      <c r="C15" s="14"/>
      <c r="D15" s="18"/>
      <c r="E15" s="6"/>
    </row>
    <row r="16" spans="1:5" x14ac:dyDescent="0.2">
      <c r="A16" s="7" t="s">
        <v>8</v>
      </c>
      <c r="B16" s="14"/>
      <c r="C16" s="14"/>
      <c r="D16" s="18"/>
      <c r="E16" s="6"/>
    </row>
    <row r="17" spans="1:5" x14ac:dyDescent="0.2">
      <c r="A17" s="7" t="s">
        <v>9</v>
      </c>
      <c r="B17" s="14"/>
      <c r="C17" s="14"/>
      <c r="D17" s="18"/>
      <c r="E17" s="6"/>
    </row>
    <row r="18" spans="1:5" x14ac:dyDescent="0.2">
      <c r="A18" s="7" t="s">
        <v>10</v>
      </c>
      <c r="B18" s="14"/>
      <c r="C18" s="14"/>
      <c r="D18" s="18"/>
      <c r="E18" s="6"/>
    </row>
    <row r="19" spans="1:5" x14ac:dyDescent="0.2">
      <c r="A19" s="22" t="s">
        <v>3</v>
      </c>
      <c r="B19" s="14">
        <f>SUM(B14:B18)</f>
        <v>0</v>
      </c>
      <c r="C19" s="14">
        <f>SUM(C14:C18)</f>
        <v>0</v>
      </c>
      <c r="D19" s="18"/>
    </row>
    <row r="20" spans="1:5" x14ac:dyDescent="0.2">
      <c r="A20" s="22"/>
      <c r="B20" s="8"/>
      <c r="C20" s="8"/>
    </row>
    <row r="21" spans="1:5" x14ac:dyDescent="0.2">
      <c r="A21" t="s">
        <v>12</v>
      </c>
      <c r="B21" s="4"/>
      <c r="C21" s="4"/>
    </row>
    <row r="22" spans="1:5" x14ac:dyDescent="0.2">
      <c r="A22" s="7" t="s">
        <v>13</v>
      </c>
      <c r="B22" s="13">
        <v>0</v>
      </c>
      <c r="C22" s="13">
        <v>0</v>
      </c>
    </row>
    <row r="23" spans="1:5" x14ac:dyDescent="0.2">
      <c r="A23" s="7" t="s">
        <v>7</v>
      </c>
      <c r="B23" s="13">
        <v>0</v>
      </c>
      <c r="C23" s="13">
        <v>0</v>
      </c>
      <c r="D23" s="5">
        <f t="shared" ref="D23:D28" si="2">C23-B23</f>
        <v>0</v>
      </c>
      <c r="E23" s="6" t="e">
        <f t="shared" ref="E23:E28" si="3">(C23/B23)-1</f>
        <v>#DIV/0!</v>
      </c>
    </row>
    <row r="24" spans="1:5" x14ac:dyDescent="0.2">
      <c r="A24" s="7" t="s">
        <v>8</v>
      </c>
      <c r="B24" s="13">
        <v>0</v>
      </c>
      <c r="C24" s="13">
        <v>0</v>
      </c>
      <c r="D24" s="18">
        <f t="shared" si="2"/>
        <v>0</v>
      </c>
      <c r="E24" s="6" t="e">
        <f t="shared" si="3"/>
        <v>#DIV/0!</v>
      </c>
    </row>
    <row r="25" spans="1:5" x14ac:dyDescent="0.2">
      <c r="A25" s="7" t="s">
        <v>9</v>
      </c>
      <c r="B25" s="13">
        <v>0</v>
      </c>
      <c r="C25" s="13">
        <v>0</v>
      </c>
      <c r="D25" s="18">
        <f t="shared" si="2"/>
        <v>0</v>
      </c>
      <c r="E25" s="6" t="e">
        <f t="shared" si="3"/>
        <v>#DIV/0!</v>
      </c>
    </row>
    <row r="26" spans="1:5" x14ac:dyDescent="0.2">
      <c r="A26" s="7" t="s">
        <v>10</v>
      </c>
      <c r="B26" s="13">
        <v>0</v>
      </c>
      <c r="C26" s="13">
        <v>0</v>
      </c>
      <c r="D26" s="18">
        <f t="shared" si="2"/>
        <v>0</v>
      </c>
      <c r="E26" s="6" t="e">
        <f t="shared" si="3"/>
        <v>#DIV/0!</v>
      </c>
    </row>
    <row r="27" spans="1:5" x14ac:dyDescent="0.2">
      <c r="A27" s="7" t="s">
        <v>14</v>
      </c>
      <c r="B27" s="13">
        <v>0</v>
      </c>
      <c r="C27" s="13">
        <v>0</v>
      </c>
      <c r="D27" s="18">
        <f t="shared" si="2"/>
        <v>0</v>
      </c>
      <c r="E27" s="6" t="e">
        <f t="shared" si="3"/>
        <v>#DIV/0!</v>
      </c>
    </row>
    <row r="28" spans="1:5" x14ac:dyDescent="0.2">
      <c r="A28" s="22" t="s">
        <v>3</v>
      </c>
      <c r="B28" s="14">
        <f>SUM(B22:B27)</f>
        <v>0</v>
      </c>
      <c r="C28" s="14">
        <f>SUM(C22:C27)</f>
        <v>0</v>
      </c>
      <c r="D28" s="5">
        <f t="shared" si="2"/>
        <v>0</v>
      </c>
      <c r="E28" s="6" t="e">
        <f t="shared" si="3"/>
        <v>#DIV/0!</v>
      </c>
    </row>
    <row r="29" spans="1:5" x14ac:dyDescent="0.2">
      <c r="D29" s="5" t="s">
        <v>15</v>
      </c>
      <c r="E29" s="6" t="s">
        <v>15</v>
      </c>
    </row>
    <row r="30" spans="1:5" x14ac:dyDescent="0.2">
      <c r="A30" s="22" t="s">
        <v>3</v>
      </c>
      <c r="B30" s="9">
        <f>B28+B19+B11</f>
        <v>20</v>
      </c>
      <c r="C30" s="9">
        <f>C28+C19+C11</f>
        <v>20</v>
      </c>
      <c r="D30" s="5">
        <f>C30-B30</f>
        <v>0</v>
      </c>
      <c r="E30" s="6">
        <f>(C30/B30)-1</f>
        <v>0</v>
      </c>
    </row>
    <row r="35" spans="1:5" x14ac:dyDescent="0.2">
      <c r="A35" t="s">
        <v>16</v>
      </c>
      <c r="B35" s="18">
        <f>B6+B7+B14+B23+B15+B22+B5</f>
        <v>0</v>
      </c>
      <c r="C35" s="18">
        <f>C6+C7+C14+C23+C15+C22+C5</f>
        <v>0</v>
      </c>
      <c r="D35" s="18">
        <f>C35-B35</f>
        <v>0</v>
      </c>
      <c r="E35" s="10" t="e">
        <f>(C35/B35)-1</f>
        <v>#DIV/0!</v>
      </c>
    </row>
    <row r="36" spans="1:5" x14ac:dyDescent="0.2">
      <c r="A36" t="s">
        <v>9</v>
      </c>
      <c r="B36" s="18">
        <f>B9+B25+B17</f>
        <v>20</v>
      </c>
      <c r="C36" s="18">
        <f>C9+C25+C17</f>
        <v>20</v>
      </c>
      <c r="D36" s="18">
        <f t="shared" ref="D36:D39" si="4">C36-B36</f>
        <v>0</v>
      </c>
      <c r="E36" s="6">
        <f t="shared" ref="E36" si="5">(C36/B36)-1</f>
        <v>0</v>
      </c>
    </row>
    <row r="37" spans="1:5" x14ac:dyDescent="0.2">
      <c r="A37" t="s">
        <v>17</v>
      </c>
      <c r="B37" s="18">
        <f>B10+B26+B17</f>
        <v>0</v>
      </c>
      <c r="C37" s="18">
        <f>C10+C26+C17</f>
        <v>0</v>
      </c>
      <c r="D37" s="18">
        <f t="shared" si="4"/>
        <v>0</v>
      </c>
      <c r="E37" s="6" t="e">
        <f>(C37/B37)-1</f>
        <v>#DIV/0!</v>
      </c>
    </row>
    <row r="38" spans="1:5" x14ac:dyDescent="0.2">
      <c r="A38" t="s">
        <v>8</v>
      </c>
      <c r="B38" s="18">
        <f>B8+B24+B16</f>
        <v>0</v>
      </c>
      <c r="C38" s="18">
        <f>C8+C24+C16</f>
        <v>0</v>
      </c>
      <c r="D38" s="18">
        <f t="shared" si="4"/>
        <v>0</v>
      </c>
      <c r="E38" s="6" t="e">
        <f t="shared" ref="E38:E39" si="6">(C38/B38)-1</f>
        <v>#DIV/0!</v>
      </c>
    </row>
    <row r="39" spans="1:5" x14ac:dyDescent="0.2">
      <c r="A39" t="s">
        <v>18</v>
      </c>
      <c r="B39" s="18">
        <f>B27</f>
        <v>0</v>
      </c>
      <c r="C39" s="18">
        <f>C27</f>
        <v>0</v>
      </c>
      <c r="D39" s="18">
        <f t="shared" si="4"/>
        <v>0</v>
      </c>
      <c r="E39" s="6" t="e">
        <f t="shared" si="6"/>
        <v>#DIV/0!</v>
      </c>
    </row>
    <row r="40" spans="1:5" x14ac:dyDescent="0.2">
      <c r="A40" s="11" t="s">
        <v>3</v>
      </c>
      <c r="B40" s="23">
        <f>SUM(B35:B39)</f>
        <v>20</v>
      </c>
      <c r="C40" s="23">
        <f>SUM(C35:C39)</f>
        <v>20</v>
      </c>
      <c r="D40" s="18">
        <f>(B40-C40)</f>
        <v>0</v>
      </c>
      <c r="E40" s="19">
        <f>(C40/B40)-1</f>
        <v>0</v>
      </c>
    </row>
  </sheetData>
  <mergeCells count="1">
    <mergeCell ref="D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1" workbookViewId="0">
      <selection activeCell="G28" sqref="G28"/>
    </sheetView>
  </sheetViews>
  <sheetFormatPr baseColWidth="10" defaultRowHeight="15" x14ac:dyDescent="0.2"/>
  <cols>
    <col min="1" max="1" width="29.33203125" customWidth="1"/>
    <col min="2" max="2" width="24.6640625" customWidth="1"/>
    <col min="3" max="3" width="16" customWidth="1"/>
    <col min="4" max="4" width="15.33203125" customWidth="1"/>
    <col min="5" max="5" width="15.83203125" customWidth="1"/>
  </cols>
  <sheetData>
    <row r="1" spans="1:5" x14ac:dyDescent="0.2">
      <c r="A1" s="11" t="s">
        <v>19</v>
      </c>
      <c r="B1" s="11" t="s">
        <v>27</v>
      </c>
      <c r="C1" s="11"/>
      <c r="D1" s="11"/>
      <c r="E1" s="11"/>
    </row>
    <row r="2" spans="1:5" ht="30" x14ac:dyDescent="0.2">
      <c r="A2" s="1" t="s">
        <v>28</v>
      </c>
      <c r="B2" s="20" t="s">
        <v>0</v>
      </c>
      <c r="C2" s="11" t="s">
        <v>1</v>
      </c>
      <c r="D2" s="24" t="s">
        <v>21</v>
      </c>
      <c r="E2" s="24"/>
    </row>
    <row r="3" spans="1:5" ht="76" customHeight="1" x14ac:dyDescent="0.2">
      <c r="A3" s="1"/>
      <c r="B3" s="2" t="s">
        <v>20</v>
      </c>
      <c r="C3" s="1" t="s">
        <v>2</v>
      </c>
      <c r="D3" s="1" t="s">
        <v>3</v>
      </c>
      <c r="E3" s="1" t="s">
        <v>4</v>
      </c>
    </row>
    <row r="4" spans="1:5" x14ac:dyDescent="0.2">
      <c r="A4" t="s">
        <v>5</v>
      </c>
    </row>
    <row r="5" spans="1:5" x14ac:dyDescent="0.2">
      <c r="A5" t="s">
        <v>23</v>
      </c>
      <c r="B5" s="18">
        <v>0</v>
      </c>
      <c r="C5" s="18">
        <v>0</v>
      </c>
      <c r="D5" s="18">
        <f>(B5+C5)</f>
        <v>0</v>
      </c>
    </row>
    <row r="6" spans="1:5" x14ac:dyDescent="0.2">
      <c r="A6" s="3" t="s">
        <v>6</v>
      </c>
      <c r="B6" s="13">
        <v>0</v>
      </c>
      <c r="C6" s="13">
        <v>0</v>
      </c>
      <c r="D6" s="18">
        <f t="shared" ref="D6:D11" si="0">C6-B6</f>
        <v>0</v>
      </c>
      <c r="E6" s="6" t="e">
        <f t="shared" ref="E6:E11" si="1">(C6/B6)-1</f>
        <v>#DIV/0!</v>
      </c>
    </row>
    <row r="7" spans="1:5" x14ac:dyDescent="0.2">
      <c r="A7" s="7" t="s">
        <v>7</v>
      </c>
      <c r="B7" s="13">
        <v>0</v>
      </c>
      <c r="C7" s="13">
        <v>0</v>
      </c>
      <c r="D7" s="18">
        <f t="shared" si="0"/>
        <v>0</v>
      </c>
      <c r="E7" s="6" t="e">
        <f t="shared" si="1"/>
        <v>#DIV/0!</v>
      </c>
    </row>
    <row r="8" spans="1:5" x14ac:dyDescent="0.2">
      <c r="A8" s="7" t="s">
        <v>8</v>
      </c>
      <c r="B8" s="13">
        <v>0</v>
      </c>
      <c r="C8" s="13">
        <v>0</v>
      </c>
      <c r="D8" s="18">
        <f t="shared" si="0"/>
        <v>0</v>
      </c>
      <c r="E8" s="6" t="e">
        <f t="shared" si="1"/>
        <v>#DIV/0!</v>
      </c>
    </row>
    <row r="9" spans="1:5" x14ac:dyDescent="0.2">
      <c r="A9" s="7" t="s">
        <v>9</v>
      </c>
      <c r="B9" s="13">
        <v>673826</v>
      </c>
      <c r="C9" s="13">
        <v>765012</v>
      </c>
      <c r="D9" s="18">
        <f t="shared" si="0"/>
        <v>91186</v>
      </c>
      <c r="E9" s="6">
        <f t="shared" si="1"/>
        <v>0.13532573691130945</v>
      </c>
    </row>
    <row r="10" spans="1:5" x14ac:dyDescent="0.2">
      <c r="A10" s="7" t="s">
        <v>10</v>
      </c>
      <c r="B10" s="13">
        <v>0</v>
      </c>
      <c r="C10" s="13">
        <v>0</v>
      </c>
      <c r="D10" s="18">
        <f t="shared" si="0"/>
        <v>0</v>
      </c>
      <c r="E10" s="6" t="e">
        <f t="shared" si="1"/>
        <v>#DIV/0!</v>
      </c>
    </row>
    <row r="11" spans="1:5" x14ac:dyDescent="0.2">
      <c r="A11" s="22" t="s">
        <v>3</v>
      </c>
      <c r="B11" s="14">
        <f>SUM(B5:B10)</f>
        <v>673826</v>
      </c>
      <c r="C11" s="15">
        <f>SUM(C5:C10)</f>
        <v>765012</v>
      </c>
      <c r="D11" s="18">
        <f t="shared" si="0"/>
        <v>91186</v>
      </c>
      <c r="E11" s="6">
        <f t="shared" si="1"/>
        <v>0.13532573691130945</v>
      </c>
    </row>
    <row r="12" spans="1:5" x14ac:dyDescent="0.2">
      <c r="A12" s="22"/>
      <c r="B12" s="14"/>
      <c r="C12" s="15"/>
      <c r="D12" s="18"/>
      <c r="E12" s="6"/>
    </row>
    <row r="13" spans="1:5" x14ac:dyDescent="0.2">
      <c r="A13" t="s">
        <v>11</v>
      </c>
      <c r="B13" s="4"/>
      <c r="C13" s="4"/>
    </row>
    <row r="14" spans="1:5" x14ac:dyDescent="0.2">
      <c r="A14" s="3" t="s">
        <v>6</v>
      </c>
      <c r="B14" s="14"/>
      <c r="C14" s="14"/>
      <c r="D14" s="18">
        <f>C14-B14</f>
        <v>0</v>
      </c>
      <c r="E14" s="6" t="e">
        <f>(C14/B14)-1</f>
        <v>#DIV/0!</v>
      </c>
    </row>
    <row r="15" spans="1:5" x14ac:dyDescent="0.2">
      <c r="A15" s="7" t="s">
        <v>7</v>
      </c>
      <c r="B15" s="14"/>
      <c r="C15" s="14"/>
      <c r="D15" s="18"/>
      <c r="E15" s="6"/>
    </row>
    <row r="16" spans="1:5" x14ac:dyDescent="0.2">
      <c r="A16" s="7" t="s">
        <v>8</v>
      </c>
      <c r="B16" s="14"/>
      <c r="C16" s="14"/>
      <c r="D16" s="18"/>
      <c r="E16" s="6"/>
    </row>
    <row r="17" spans="1:5" x14ac:dyDescent="0.2">
      <c r="A17" s="7" t="s">
        <v>9</v>
      </c>
      <c r="B17" s="14"/>
      <c r="C17" s="14"/>
      <c r="D17" s="18"/>
      <c r="E17" s="6"/>
    </row>
    <row r="18" spans="1:5" x14ac:dyDescent="0.2">
      <c r="A18" s="7" t="s">
        <v>10</v>
      </c>
      <c r="B18" s="14"/>
      <c r="C18" s="14"/>
      <c r="D18" s="18"/>
      <c r="E18" s="6"/>
    </row>
    <row r="19" spans="1:5" x14ac:dyDescent="0.2">
      <c r="A19" s="22" t="s">
        <v>3</v>
      </c>
      <c r="B19" s="14">
        <f>SUM(B14:B18)</f>
        <v>0</v>
      </c>
      <c r="C19" s="14">
        <f>SUM(C14:C18)</f>
        <v>0</v>
      </c>
      <c r="D19" s="18"/>
    </row>
    <row r="20" spans="1:5" x14ac:dyDescent="0.2">
      <c r="A20" s="22"/>
      <c r="B20" s="8"/>
      <c r="C20" s="8"/>
    </row>
    <row r="21" spans="1:5" x14ac:dyDescent="0.2">
      <c r="A21" t="s">
        <v>12</v>
      </c>
      <c r="B21" s="4"/>
      <c r="C21" s="4"/>
    </row>
    <row r="22" spans="1:5" x14ac:dyDescent="0.2">
      <c r="A22" s="7" t="s">
        <v>13</v>
      </c>
      <c r="B22" s="13">
        <v>0</v>
      </c>
      <c r="C22" s="13">
        <v>0</v>
      </c>
    </row>
    <row r="23" spans="1:5" x14ac:dyDescent="0.2">
      <c r="A23" s="7" t="s">
        <v>7</v>
      </c>
      <c r="B23" s="13">
        <v>0</v>
      </c>
      <c r="C23" s="13">
        <v>0</v>
      </c>
      <c r="D23" s="5">
        <f t="shared" ref="D23:D28" si="2">C23-B23</f>
        <v>0</v>
      </c>
      <c r="E23" s="6" t="e">
        <f t="shared" ref="E23:E28" si="3">(C23/B23)-1</f>
        <v>#DIV/0!</v>
      </c>
    </row>
    <row r="24" spans="1:5" x14ac:dyDescent="0.2">
      <c r="A24" s="7" t="s">
        <v>8</v>
      </c>
      <c r="B24" s="13">
        <v>1847</v>
      </c>
      <c r="C24" s="13">
        <v>20560</v>
      </c>
      <c r="D24" s="18">
        <f t="shared" si="2"/>
        <v>18713</v>
      </c>
      <c r="E24" s="6">
        <f t="shared" si="3"/>
        <v>10.131564699512724</v>
      </c>
    </row>
    <row r="25" spans="1:5" x14ac:dyDescent="0.2">
      <c r="A25" s="7" t="s">
        <v>9</v>
      </c>
      <c r="B25" s="13">
        <v>70000</v>
      </c>
      <c r="C25" s="13">
        <v>283740</v>
      </c>
      <c r="D25" s="18">
        <f t="shared" si="2"/>
        <v>213740</v>
      </c>
      <c r="E25" s="6">
        <f t="shared" si="3"/>
        <v>3.0534285714285714</v>
      </c>
    </row>
    <row r="26" spans="1:5" x14ac:dyDescent="0.2">
      <c r="A26" s="7" t="s">
        <v>10</v>
      </c>
      <c r="B26" s="13">
        <v>0</v>
      </c>
      <c r="C26" s="13">
        <v>0</v>
      </c>
      <c r="D26" s="18">
        <f t="shared" si="2"/>
        <v>0</v>
      </c>
      <c r="E26" s="6" t="e">
        <f t="shared" si="3"/>
        <v>#DIV/0!</v>
      </c>
    </row>
    <row r="27" spans="1:5" x14ac:dyDescent="0.2">
      <c r="A27" s="7" t="s">
        <v>14</v>
      </c>
      <c r="B27" s="13">
        <v>224782</v>
      </c>
      <c r="C27" s="13">
        <v>0</v>
      </c>
      <c r="D27" s="18">
        <f t="shared" si="2"/>
        <v>-224782</v>
      </c>
      <c r="E27" s="6">
        <f t="shared" si="3"/>
        <v>-1</v>
      </c>
    </row>
    <row r="28" spans="1:5" x14ac:dyDescent="0.2">
      <c r="A28" s="22" t="s">
        <v>3</v>
      </c>
      <c r="B28" s="14">
        <f>SUM(B22:B27)</f>
        <v>296629</v>
      </c>
      <c r="C28" s="14">
        <f>SUM(C22:C27)</f>
        <v>304300</v>
      </c>
      <c r="D28" s="5">
        <f t="shared" si="2"/>
        <v>7671</v>
      </c>
      <c r="E28" s="6">
        <f t="shared" si="3"/>
        <v>2.5860586793604146E-2</v>
      </c>
    </row>
    <row r="29" spans="1:5" x14ac:dyDescent="0.2">
      <c r="D29" s="5" t="s">
        <v>15</v>
      </c>
      <c r="E29" s="6" t="s">
        <v>15</v>
      </c>
    </row>
    <row r="30" spans="1:5" x14ac:dyDescent="0.2">
      <c r="A30" s="22" t="s">
        <v>3</v>
      </c>
      <c r="B30" s="9">
        <f>B28+B19+B11</f>
        <v>970455</v>
      </c>
      <c r="C30" s="9">
        <f>C28+C19+C11</f>
        <v>1069312</v>
      </c>
      <c r="D30" s="5">
        <f>C30-B30</f>
        <v>98857</v>
      </c>
      <c r="E30" s="6">
        <f>(C30/B30)-1</f>
        <v>0.10186665017955487</v>
      </c>
    </row>
    <row r="35" spans="1:5" x14ac:dyDescent="0.2">
      <c r="A35" t="s">
        <v>16</v>
      </c>
      <c r="B35" s="18">
        <f>B6+B7+B14+B23+B15+B22+B5</f>
        <v>0</v>
      </c>
      <c r="C35" s="18">
        <f>C6+C7+C14+C23+C15+C22+C5</f>
        <v>0</v>
      </c>
      <c r="D35" s="18">
        <f>C35-B35</f>
        <v>0</v>
      </c>
      <c r="E35" s="10" t="e">
        <f>(C35/B35)-1</f>
        <v>#DIV/0!</v>
      </c>
    </row>
    <row r="36" spans="1:5" x14ac:dyDescent="0.2">
      <c r="A36" t="s">
        <v>9</v>
      </c>
      <c r="B36" s="18">
        <f>B9+B25+B17</f>
        <v>743826</v>
      </c>
      <c r="C36" s="18">
        <f>C9+C25+C17</f>
        <v>1048752</v>
      </c>
      <c r="D36" s="18">
        <f t="shared" ref="D36:D39" si="4">C36-B36</f>
        <v>304926</v>
      </c>
      <c r="E36" s="6">
        <f t="shared" ref="E36" si="5">(C36/B36)-1</f>
        <v>0.40994264787732604</v>
      </c>
    </row>
    <row r="37" spans="1:5" x14ac:dyDescent="0.2">
      <c r="A37" t="s">
        <v>17</v>
      </c>
      <c r="B37" s="18">
        <f>B10+B26+B17</f>
        <v>0</v>
      </c>
      <c r="C37" s="18">
        <f>C10+C26+C17</f>
        <v>0</v>
      </c>
      <c r="D37" s="18">
        <f t="shared" si="4"/>
        <v>0</v>
      </c>
      <c r="E37" s="6" t="e">
        <f>(C37/B37)-1</f>
        <v>#DIV/0!</v>
      </c>
    </row>
    <row r="38" spans="1:5" x14ac:dyDescent="0.2">
      <c r="A38" t="s">
        <v>8</v>
      </c>
      <c r="B38" s="18">
        <f>B8+B24+B16</f>
        <v>1847</v>
      </c>
      <c r="C38" s="18">
        <f>C8+C24+C16</f>
        <v>20560</v>
      </c>
      <c r="D38" s="18">
        <f t="shared" si="4"/>
        <v>18713</v>
      </c>
      <c r="E38" s="6">
        <f t="shared" ref="E38:E39" si="6">(C38/B38)-1</f>
        <v>10.131564699512724</v>
      </c>
    </row>
    <row r="39" spans="1:5" x14ac:dyDescent="0.2">
      <c r="A39" t="s">
        <v>18</v>
      </c>
      <c r="B39" s="18">
        <f>B27</f>
        <v>224782</v>
      </c>
      <c r="C39" s="18">
        <f>C27</f>
        <v>0</v>
      </c>
      <c r="D39" s="18">
        <f t="shared" si="4"/>
        <v>-224782</v>
      </c>
      <c r="E39" s="6">
        <f t="shared" si="6"/>
        <v>-1</v>
      </c>
    </row>
    <row r="40" spans="1:5" x14ac:dyDescent="0.2">
      <c r="A40" s="11" t="s">
        <v>3</v>
      </c>
      <c r="B40" s="17">
        <f>SUM(B35:B39)</f>
        <v>970455</v>
      </c>
      <c r="C40" s="17">
        <f>SUM(C35:C39)</f>
        <v>1069312</v>
      </c>
      <c r="D40" s="18">
        <f>(B40-C40)</f>
        <v>-98857</v>
      </c>
      <c r="E40" s="19">
        <f>(C40/B40)-1</f>
        <v>0.10186665017955487</v>
      </c>
    </row>
  </sheetData>
  <mergeCells count="1">
    <mergeCell ref="D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2" workbookViewId="0">
      <selection sqref="A1:E40"/>
    </sheetView>
  </sheetViews>
  <sheetFormatPr baseColWidth="10" defaultRowHeight="15" x14ac:dyDescent="0.2"/>
  <cols>
    <col min="1" max="1" width="27.6640625" customWidth="1"/>
    <col min="2" max="2" width="19.83203125" customWidth="1"/>
    <col min="3" max="3" width="20.33203125" customWidth="1"/>
    <col min="4" max="4" width="13.5" customWidth="1"/>
    <col min="5" max="5" width="12" customWidth="1"/>
  </cols>
  <sheetData>
    <row r="1" spans="1:5" x14ac:dyDescent="0.2">
      <c r="A1" s="11" t="s">
        <v>19</v>
      </c>
      <c r="B1" s="11" t="s">
        <v>27</v>
      </c>
      <c r="C1" s="11"/>
      <c r="D1" s="11"/>
      <c r="E1" s="11"/>
    </row>
    <row r="2" spans="1:5" ht="30" x14ac:dyDescent="0.2">
      <c r="A2" s="1" t="s">
        <v>29</v>
      </c>
      <c r="B2" s="20" t="s">
        <v>0</v>
      </c>
      <c r="C2" s="11" t="s">
        <v>1</v>
      </c>
      <c r="D2" s="24" t="s">
        <v>21</v>
      </c>
      <c r="E2" s="24"/>
    </row>
    <row r="3" spans="1:5" ht="90" x14ac:dyDescent="0.2">
      <c r="A3" s="1"/>
      <c r="B3" s="2" t="s">
        <v>20</v>
      </c>
      <c r="C3" s="1" t="s">
        <v>2</v>
      </c>
      <c r="D3" s="1" t="s">
        <v>3</v>
      </c>
      <c r="E3" s="1" t="s">
        <v>4</v>
      </c>
    </row>
    <row r="4" spans="1:5" x14ac:dyDescent="0.2">
      <c r="A4" t="s">
        <v>5</v>
      </c>
    </row>
    <row r="5" spans="1:5" x14ac:dyDescent="0.2">
      <c r="A5" t="s">
        <v>23</v>
      </c>
      <c r="B5" s="18">
        <v>0</v>
      </c>
      <c r="C5" s="18">
        <v>90000</v>
      </c>
      <c r="D5" s="18">
        <f>(B5+C5)</f>
        <v>90000</v>
      </c>
    </row>
    <row r="6" spans="1:5" x14ac:dyDescent="0.2">
      <c r="A6" s="3" t="s">
        <v>6</v>
      </c>
      <c r="B6" s="13">
        <v>40000</v>
      </c>
      <c r="C6" s="13">
        <v>0</v>
      </c>
      <c r="D6" s="18">
        <f t="shared" ref="D6:D11" si="0">C6-B6</f>
        <v>-40000</v>
      </c>
      <c r="E6" s="6">
        <f t="shared" ref="E6:E11" si="1">(C6/B6)-1</f>
        <v>-1</v>
      </c>
    </row>
    <row r="7" spans="1:5" x14ac:dyDescent="0.2">
      <c r="A7" s="7" t="s">
        <v>7</v>
      </c>
      <c r="B7" s="13">
        <v>0</v>
      </c>
      <c r="C7" s="13">
        <v>0</v>
      </c>
      <c r="D7" s="18">
        <f t="shared" si="0"/>
        <v>0</v>
      </c>
      <c r="E7" s="6" t="e">
        <f t="shared" si="1"/>
        <v>#DIV/0!</v>
      </c>
    </row>
    <row r="8" spans="1:5" x14ac:dyDescent="0.2">
      <c r="A8" s="7" t="s">
        <v>8</v>
      </c>
      <c r="B8" s="13">
        <v>0</v>
      </c>
      <c r="C8" s="13">
        <v>0</v>
      </c>
      <c r="D8" s="18">
        <f t="shared" si="0"/>
        <v>0</v>
      </c>
      <c r="E8" s="6" t="e">
        <f t="shared" si="1"/>
        <v>#DIV/0!</v>
      </c>
    </row>
    <row r="9" spans="1:5" x14ac:dyDescent="0.2">
      <c r="A9" s="7" t="s">
        <v>9</v>
      </c>
      <c r="B9" s="13">
        <v>0</v>
      </c>
      <c r="C9" s="13">
        <v>0</v>
      </c>
      <c r="D9" s="18">
        <f t="shared" si="0"/>
        <v>0</v>
      </c>
      <c r="E9" s="6" t="e">
        <f t="shared" si="1"/>
        <v>#DIV/0!</v>
      </c>
    </row>
    <row r="10" spans="1:5" x14ac:dyDescent="0.2">
      <c r="A10" s="7" t="s">
        <v>10</v>
      </c>
      <c r="B10" s="13">
        <v>0</v>
      </c>
      <c r="C10" s="13">
        <v>0</v>
      </c>
      <c r="D10" s="18">
        <f t="shared" si="0"/>
        <v>0</v>
      </c>
      <c r="E10" s="6" t="e">
        <f t="shared" si="1"/>
        <v>#DIV/0!</v>
      </c>
    </row>
    <row r="11" spans="1:5" x14ac:dyDescent="0.2">
      <c r="A11" s="22" t="s">
        <v>3</v>
      </c>
      <c r="B11" s="14">
        <f>SUM(B5:B10)</f>
        <v>40000</v>
      </c>
      <c r="C11" s="15">
        <f>SUM(C5:C10)</f>
        <v>90000</v>
      </c>
      <c r="D11" s="18">
        <f t="shared" si="0"/>
        <v>50000</v>
      </c>
      <c r="E11" s="6">
        <f t="shared" si="1"/>
        <v>1.25</v>
      </c>
    </row>
    <row r="12" spans="1:5" x14ac:dyDescent="0.2">
      <c r="A12" s="22"/>
      <c r="B12" s="14"/>
      <c r="C12" s="15"/>
      <c r="D12" s="18"/>
      <c r="E12" s="6"/>
    </row>
    <row r="13" spans="1:5" x14ac:dyDescent="0.2">
      <c r="A13" t="s">
        <v>11</v>
      </c>
      <c r="B13" s="4"/>
      <c r="C13" s="4"/>
    </row>
    <row r="14" spans="1:5" x14ac:dyDescent="0.2">
      <c r="A14" s="3" t="s">
        <v>6</v>
      </c>
      <c r="B14" s="14"/>
      <c r="C14" s="14"/>
      <c r="D14" s="18">
        <f>C14-B14</f>
        <v>0</v>
      </c>
      <c r="E14" s="6" t="e">
        <f>(C14/B14)-1</f>
        <v>#DIV/0!</v>
      </c>
    </row>
    <row r="15" spans="1:5" x14ac:dyDescent="0.2">
      <c r="A15" s="7" t="s">
        <v>7</v>
      </c>
      <c r="B15" s="14"/>
      <c r="C15" s="14"/>
      <c r="D15" s="18"/>
      <c r="E15" s="6"/>
    </row>
    <row r="16" spans="1:5" x14ac:dyDescent="0.2">
      <c r="A16" s="7" t="s">
        <v>8</v>
      </c>
      <c r="B16" s="14"/>
      <c r="C16" s="14"/>
      <c r="D16" s="18"/>
      <c r="E16" s="6"/>
    </row>
    <row r="17" spans="1:5" x14ac:dyDescent="0.2">
      <c r="A17" s="7" t="s">
        <v>9</v>
      </c>
      <c r="B17" s="14"/>
      <c r="C17" s="14"/>
      <c r="D17" s="18"/>
      <c r="E17" s="6"/>
    </row>
    <row r="18" spans="1:5" x14ac:dyDescent="0.2">
      <c r="A18" s="7" t="s">
        <v>10</v>
      </c>
      <c r="B18" s="14"/>
      <c r="C18" s="14"/>
      <c r="D18" s="18"/>
      <c r="E18" s="6"/>
    </row>
    <row r="19" spans="1:5" x14ac:dyDescent="0.2">
      <c r="A19" s="22" t="s">
        <v>3</v>
      </c>
      <c r="B19" s="14">
        <f>SUM(B14:B18)</f>
        <v>0</v>
      </c>
      <c r="C19" s="14">
        <f>SUM(C14:C18)</f>
        <v>0</v>
      </c>
      <c r="D19" s="18"/>
    </row>
    <row r="20" spans="1:5" x14ac:dyDescent="0.2">
      <c r="A20" s="22"/>
      <c r="B20" s="8"/>
      <c r="C20" s="8"/>
    </row>
    <row r="21" spans="1:5" x14ac:dyDescent="0.2">
      <c r="A21" t="s">
        <v>12</v>
      </c>
      <c r="B21" s="4"/>
      <c r="C21" s="4"/>
    </row>
    <row r="22" spans="1:5" x14ac:dyDescent="0.2">
      <c r="A22" s="7" t="s">
        <v>13</v>
      </c>
      <c r="B22" s="13">
        <v>0</v>
      </c>
      <c r="C22" s="13">
        <v>0</v>
      </c>
    </row>
    <row r="23" spans="1:5" x14ac:dyDescent="0.2">
      <c r="A23" s="7" t="s">
        <v>7</v>
      </c>
      <c r="B23" s="13">
        <v>0</v>
      </c>
      <c r="C23" s="13">
        <v>0</v>
      </c>
      <c r="D23" s="5">
        <f t="shared" ref="D23:D28" si="2">C23-B23</f>
        <v>0</v>
      </c>
      <c r="E23" s="6" t="e">
        <f t="shared" ref="E23:E28" si="3">(C23/B23)-1</f>
        <v>#DIV/0!</v>
      </c>
    </row>
    <row r="24" spans="1:5" x14ac:dyDescent="0.2">
      <c r="A24" s="7" t="s">
        <v>8</v>
      </c>
      <c r="B24" s="13">
        <v>0</v>
      </c>
      <c r="C24" s="13">
        <v>0</v>
      </c>
      <c r="D24" s="18">
        <f t="shared" si="2"/>
        <v>0</v>
      </c>
      <c r="E24" s="6" t="e">
        <f t="shared" si="3"/>
        <v>#DIV/0!</v>
      </c>
    </row>
    <row r="25" spans="1:5" x14ac:dyDescent="0.2">
      <c r="A25" s="7" t="s">
        <v>9</v>
      </c>
      <c r="B25" s="13">
        <v>0</v>
      </c>
      <c r="C25" s="13">
        <v>0</v>
      </c>
      <c r="D25" s="18">
        <f t="shared" si="2"/>
        <v>0</v>
      </c>
      <c r="E25" s="6" t="e">
        <f t="shared" si="3"/>
        <v>#DIV/0!</v>
      </c>
    </row>
    <row r="26" spans="1:5" x14ac:dyDescent="0.2">
      <c r="A26" s="7" t="s">
        <v>10</v>
      </c>
      <c r="B26" s="13">
        <v>0</v>
      </c>
      <c r="C26" s="13">
        <v>0</v>
      </c>
      <c r="D26" s="18">
        <f t="shared" si="2"/>
        <v>0</v>
      </c>
      <c r="E26" s="6" t="e">
        <f t="shared" si="3"/>
        <v>#DIV/0!</v>
      </c>
    </row>
    <row r="27" spans="1:5" x14ac:dyDescent="0.2">
      <c r="A27" s="7" t="s">
        <v>14</v>
      </c>
      <c r="B27" s="13">
        <v>0</v>
      </c>
      <c r="C27" s="13">
        <v>0</v>
      </c>
      <c r="D27" s="18">
        <f t="shared" si="2"/>
        <v>0</v>
      </c>
      <c r="E27" s="6" t="e">
        <f t="shared" si="3"/>
        <v>#DIV/0!</v>
      </c>
    </row>
    <row r="28" spans="1:5" x14ac:dyDescent="0.2">
      <c r="A28" s="22" t="s">
        <v>3</v>
      </c>
      <c r="B28" s="14">
        <f>SUM(B22:B27)</f>
        <v>0</v>
      </c>
      <c r="C28" s="14">
        <f>SUM(C22:C27)</f>
        <v>0</v>
      </c>
      <c r="D28" s="5">
        <f t="shared" si="2"/>
        <v>0</v>
      </c>
      <c r="E28" s="6" t="e">
        <f t="shared" si="3"/>
        <v>#DIV/0!</v>
      </c>
    </row>
    <row r="29" spans="1:5" x14ac:dyDescent="0.2">
      <c r="D29" s="5" t="s">
        <v>15</v>
      </c>
      <c r="E29" s="6" t="s">
        <v>15</v>
      </c>
    </row>
    <row r="30" spans="1:5" x14ac:dyDescent="0.2">
      <c r="A30" s="22" t="s">
        <v>3</v>
      </c>
      <c r="B30" s="9">
        <f>B28+B19+B11</f>
        <v>40000</v>
      </c>
      <c r="C30" s="9">
        <f>C28+C19+C11</f>
        <v>90000</v>
      </c>
      <c r="D30" s="5">
        <f>C30-B30</f>
        <v>50000</v>
      </c>
      <c r="E30" s="6">
        <f>(C30/B30)-1</f>
        <v>1.25</v>
      </c>
    </row>
    <row r="35" spans="1:5" x14ac:dyDescent="0.2">
      <c r="A35" t="s">
        <v>16</v>
      </c>
      <c r="B35" s="18">
        <f>B6+B7+B14+B23+B15+B22+B5</f>
        <v>40000</v>
      </c>
      <c r="C35" s="18">
        <f>C6+C7+C14+C23+C15+C22+C5</f>
        <v>90000</v>
      </c>
      <c r="D35" s="18">
        <f>C35-B35</f>
        <v>50000</v>
      </c>
      <c r="E35" s="10">
        <f>(C35/B35)-1</f>
        <v>1.25</v>
      </c>
    </row>
    <row r="36" spans="1:5" x14ac:dyDescent="0.2">
      <c r="A36" t="s">
        <v>9</v>
      </c>
      <c r="B36" s="18">
        <f>B9+B25+B17</f>
        <v>0</v>
      </c>
      <c r="C36" s="18">
        <f>C9+C25+C17</f>
        <v>0</v>
      </c>
      <c r="D36" s="18">
        <f t="shared" ref="D36:D39" si="4">C36-B36</f>
        <v>0</v>
      </c>
      <c r="E36" s="6" t="e">
        <f t="shared" ref="E36" si="5">(C36/B36)-1</f>
        <v>#DIV/0!</v>
      </c>
    </row>
    <row r="37" spans="1:5" x14ac:dyDescent="0.2">
      <c r="A37" t="s">
        <v>17</v>
      </c>
      <c r="B37" s="18">
        <f>B10+B26+B17</f>
        <v>0</v>
      </c>
      <c r="C37" s="18">
        <f>C10+C26+C17</f>
        <v>0</v>
      </c>
      <c r="D37" s="18">
        <f t="shared" si="4"/>
        <v>0</v>
      </c>
      <c r="E37" s="6" t="e">
        <f>(C37/B37)-1</f>
        <v>#DIV/0!</v>
      </c>
    </row>
    <row r="38" spans="1:5" x14ac:dyDescent="0.2">
      <c r="A38" t="s">
        <v>8</v>
      </c>
      <c r="B38" s="18">
        <f>B8+B24+B16</f>
        <v>0</v>
      </c>
      <c r="C38" s="18">
        <f>C8+C24+C16</f>
        <v>0</v>
      </c>
      <c r="D38" s="18">
        <f t="shared" si="4"/>
        <v>0</v>
      </c>
      <c r="E38" s="6" t="e">
        <f t="shared" ref="E38:E39" si="6">(C38/B38)-1</f>
        <v>#DIV/0!</v>
      </c>
    </row>
    <row r="39" spans="1:5" x14ac:dyDescent="0.2">
      <c r="A39" t="s">
        <v>18</v>
      </c>
      <c r="B39" s="18">
        <f>B27</f>
        <v>0</v>
      </c>
      <c r="C39" s="18">
        <f>C27</f>
        <v>0</v>
      </c>
      <c r="D39" s="18">
        <f t="shared" si="4"/>
        <v>0</v>
      </c>
      <c r="E39" s="6" t="e">
        <f t="shared" si="6"/>
        <v>#DIV/0!</v>
      </c>
    </row>
    <row r="40" spans="1:5" x14ac:dyDescent="0.2">
      <c r="A40" s="11" t="s">
        <v>3</v>
      </c>
      <c r="B40" s="17">
        <f>SUM(B35:B39)</f>
        <v>40000</v>
      </c>
      <c r="C40" s="17">
        <f>SUM(C35:C39)</f>
        <v>90000</v>
      </c>
      <c r="D40" s="18">
        <f>(B40-C40)</f>
        <v>-50000</v>
      </c>
      <c r="E40" s="19">
        <f>(C40/B40)-1</f>
        <v>1.25</v>
      </c>
    </row>
  </sheetData>
  <mergeCells count="1"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Dpto. Educación</vt:lpstr>
      <vt:lpstr>UPR</vt:lpstr>
      <vt:lpstr>CEPR</vt:lpstr>
      <vt:lpstr>AEE</vt:lpstr>
      <vt:lpstr>ACT</vt:lpstr>
      <vt:lpstr>ADSPR</vt:lpstr>
      <vt:lpstr>AFICA</vt:lpstr>
      <vt:lpstr>AAA</vt:lpstr>
      <vt:lpstr>AAFAF</vt:lpstr>
      <vt:lpstr>AFIPR</vt:lpstr>
      <vt:lpstr>DTOP</vt:lpstr>
      <vt:lpstr>AP</vt:lpstr>
      <vt:lpstr>ATI</vt:lpstr>
      <vt:lpstr>Aportación Miembros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Segarra</dc:creator>
  <cp:lastModifiedBy>Microsoft Office User</cp:lastModifiedBy>
  <dcterms:created xsi:type="dcterms:W3CDTF">2017-07-12T19:36:25Z</dcterms:created>
  <dcterms:modified xsi:type="dcterms:W3CDTF">2017-07-19T00:17:27Z</dcterms:modified>
</cp:coreProperties>
</file>