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rederickthon/Documents/"/>
    </mc:Choice>
  </mc:AlternateContent>
  <bookViews>
    <workbookView xWindow="0" yWindow="460" windowWidth="16240" windowHeight="13840" tabRatio="928"/>
  </bookViews>
  <sheets>
    <sheet name="Aportación Grupal" sheetId="36" r:id="rId1"/>
    <sheet name="JUNTA DE PLANIFICACION" sheetId="8" r:id="rId2"/>
    <sheet name="Oficna de Etica Gubernamental" sheetId="19" r:id="rId3"/>
    <sheet name="DEPARTAMENTO DEL ESTADO" sheetId="16" r:id="rId4"/>
    <sheet name="ADMI DE SERVICIOS GENERALES" sheetId="21" r:id="rId5"/>
    <sheet name="Administracion de Asuntos Feder" sheetId="18" r:id="rId6"/>
    <sheet name="INSTITUTO DE ESTADISTICA" sheetId="17" r:id="rId7"/>
    <sheet name="OFICINA DE ADMI Y TRANS DE  (2)" sheetId="30" r:id="rId8"/>
    <sheet name="Asig. Custodia Hacienda" sheetId="31" r:id="rId9"/>
    <sheet name="Departamendo de Hacienda" sheetId="32" r:id="rId10"/>
    <sheet name="Asamblea Legislativa" sheetId="35" r:id="rId11"/>
    <sheet name="Junta de Supervision Financiera" sheetId="24" r:id="rId12"/>
    <sheet name="Oficina del Gobernador" sheetId="26" r:id="rId13"/>
    <sheet name="Oficna del Contralor de Puerto " sheetId="27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35" l="1"/>
  <c r="B33" i="35"/>
  <c r="E33" i="35"/>
  <c r="D33" i="35"/>
  <c r="C26" i="35"/>
  <c r="C18" i="35"/>
  <c r="C11" i="35"/>
  <c r="C28" i="35"/>
  <c r="B26" i="35"/>
  <c r="B18" i="35"/>
  <c r="B11" i="35"/>
  <c r="B28" i="35"/>
  <c r="E28" i="35"/>
  <c r="D28" i="35"/>
  <c r="E26" i="35"/>
  <c r="D26" i="35"/>
  <c r="D17" i="35"/>
  <c r="D16" i="35"/>
  <c r="D15" i="35"/>
  <c r="D14" i="35"/>
  <c r="D13" i="35"/>
  <c r="E11" i="35"/>
  <c r="D11" i="35"/>
  <c r="D10" i="35"/>
  <c r="D9" i="35"/>
  <c r="D8" i="35"/>
  <c r="D7" i="35"/>
  <c r="E6" i="35"/>
  <c r="D6" i="35"/>
  <c r="E5" i="35"/>
  <c r="D5" i="35"/>
  <c r="C37" i="32"/>
  <c r="B37" i="32"/>
  <c r="D37" i="32"/>
  <c r="C36" i="32"/>
  <c r="B36" i="32"/>
  <c r="D36" i="32"/>
  <c r="C35" i="32"/>
  <c r="B35" i="32"/>
  <c r="D35" i="32"/>
  <c r="B34" i="32"/>
  <c r="D34" i="32"/>
  <c r="C33" i="32"/>
  <c r="B33" i="32"/>
  <c r="E33" i="32"/>
  <c r="D33" i="32"/>
  <c r="C26" i="32"/>
  <c r="C18" i="32"/>
  <c r="C11" i="32"/>
  <c r="C28" i="32"/>
  <c r="B26" i="32"/>
  <c r="B18" i="32"/>
  <c r="B11" i="32"/>
  <c r="B28" i="32"/>
  <c r="E28" i="32"/>
  <c r="D28" i="32"/>
  <c r="D26" i="32"/>
  <c r="D25" i="32"/>
  <c r="D24" i="32"/>
  <c r="D23" i="32"/>
  <c r="D22" i="32"/>
  <c r="D21" i="32"/>
  <c r="E13" i="32"/>
  <c r="D13" i="32"/>
  <c r="E11" i="32"/>
  <c r="D11" i="32"/>
  <c r="D10" i="32"/>
  <c r="D9" i="32"/>
  <c r="D8" i="32"/>
  <c r="E7" i="32"/>
  <c r="D7" i="32"/>
  <c r="E6" i="32"/>
  <c r="D6" i="32"/>
  <c r="E5" i="32"/>
  <c r="D5" i="32"/>
  <c r="C38" i="31"/>
  <c r="D38" i="31"/>
  <c r="C37" i="31"/>
  <c r="D37" i="31"/>
  <c r="C36" i="31"/>
  <c r="E36" i="31"/>
  <c r="D36" i="31"/>
  <c r="C35" i="31"/>
  <c r="D35" i="31"/>
  <c r="C34" i="31"/>
  <c r="B34" i="31"/>
  <c r="E34" i="31"/>
  <c r="D34" i="31"/>
  <c r="C27" i="31"/>
  <c r="C19" i="31"/>
  <c r="C12" i="31"/>
  <c r="C29" i="31"/>
  <c r="B27" i="31"/>
  <c r="B19" i="31"/>
  <c r="B12" i="31"/>
  <c r="B29" i="31"/>
  <c r="E29" i="31"/>
  <c r="D29" i="31"/>
  <c r="D27" i="31"/>
  <c r="E12" i="31"/>
  <c r="D12" i="31"/>
  <c r="E11" i="31"/>
  <c r="D11" i="31"/>
  <c r="D10" i="31"/>
  <c r="D9" i="31"/>
  <c r="D8" i="31"/>
  <c r="D7" i="31"/>
  <c r="E6" i="31"/>
  <c r="D6" i="31"/>
  <c r="D5" i="31"/>
  <c r="C31" i="27"/>
  <c r="B31" i="27"/>
  <c r="C34" i="26"/>
  <c r="B34" i="26"/>
  <c r="B31" i="26"/>
  <c r="C31" i="26"/>
  <c r="C31" i="24"/>
  <c r="C31" i="30"/>
  <c r="C31" i="18"/>
  <c r="B31" i="18"/>
  <c r="B33" i="21"/>
  <c r="B32" i="21"/>
  <c r="B32" i="8"/>
  <c r="B31" i="21"/>
  <c r="C31" i="21"/>
  <c r="C31" i="16"/>
  <c r="B31" i="16"/>
  <c r="B32" i="19"/>
  <c r="B31" i="19"/>
  <c r="B33" i="8"/>
  <c r="C34" i="8"/>
  <c r="B34" i="8"/>
  <c r="C31" i="8"/>
  <c r="B31" i="8"/>
  <c r="C34" i="17"/>
  <c r="B34" i="17"/>
  <c r="B31" i="17"/>
  <c r="C31" i="17"/>
  <c r="E13" i="26"/>
  <c r="E14" i="26"/>
  <c r="E15" i="26"/>
  <c r="C16" i="26"/>
  <c r="B16" i="26"/>
  <c r="E16" i="26"/>
  <c r="E12" i="26"/>
  <c r="D15" i="27"/>
  <c r="E15" i="27"/>
  <c r="D14" i="27"/>
  <c r="E14" i="27"/>
  <c r="D13" i="27"/>
  <c r="E13" i="27"/>
  <c r="D12" i="27"/>
  <c r="E12" i="27"/>
  <c r="D15" i="30"/>
  <c r="E15" i="30"/>
  <c r="D14" i="30"/>
  <c r="E14" i="30"/>
  <c r="D13" i="30"/>
  <c r="E13" i="30"/>
  <c r="C16" i="30"/>
  <c r="D12" i="30"/>
  <c r="E12" i="30"/>
  <c r="C35" i="30"/>
  <c r="B35" i="30"/>
  <c r="E35" i="30"/>
  <c r="D35" i="30"/>
  <c r="E34" i="30"/>
  <c r="D34" i="30"/>
  <c r="C33" i="30"/>
  <c r="E33" i="30"/>
  <c r="D33" i="30"/>
  <c r="C32" i="30"/>
  <c r="E32" i="30"/>
  <c r="D32" i="30"/>
  <c r="E31" i="30"/>
  <c r="D31" i="30"/>
  <c r="C24" i="30"/>
  <c r="C9" i="30"/>
  <c r="C26" i="30"/>
  <c r="B24" i="30"/>
  <c r="B16" i="30"/>
  <c r="B9" i="30"/>
  <c r="B26" i="30"/>
  <c r="E26" i="30"/>
  <c r="D26" i="30"/>
  <c r="E24" i="30"/>
  <c r="D24" i="30"/>
  <c r="E23" i="30"/>
  <c r="D23" i="30"/>
  <c r="E22" i="30"/>
  <c r="D22" i="30"/>
  <c r="E21" i="30"/>
  <c r="D21" i="30"/>
  <c r="E20" i="30"/>
  <c r="D20" i="30"/>
  <c r="E19" i="30"/>
  <c r="D19" i="30"/>
  <c r="E18" i="30"/>
  <c r="D18" i="30"/>
  <c r="E11" i="30"/>
  <c r="D11" i="30"/>
  <c r="E9" i="30"/>
  <c r="D9" i="30"/>
  <c r="E8" i="30"/>
  <c r="D8" i="30"/>
  <c r="E7" i="30"/>
  <c r="D7" i="30"/>
  <c r="E6" i="30"/>
  <c r="D6" i="30"/>
  <c r="E5" i="30"/>
  <c r="D5" i="30"/>
  <c r="E4" i="30"/>
  <c r="D4" i="30"/>
  <c r="E3" i="30"/>
  <c r="D3" i="30"/>
  <c r="D12" i="21"/>
  <c r="D13" i="21"/>
  <c r="D14" i="21"/>
  <c r="D15" i="21"/>
  <c r="D11" i="21"/>
  <c r="E12" i="21"/>
  <c r="E13" i="21"/>
  <c r="E14" i="21"/>
  <c r="E15" i="21"/>
  <c r="C16" i="19"/>
  <c r="B16" i="19"/>
  <c r="E16" i="19"/>
  <c r="D16" i="19"/>
  <c r="D15" i="19"/>
  <c r="E15" i="19"/>
  <c r="D14" i="19"/>
  <c r="E14" i="19"/>
  <c r="D13" i="19"/>
  <c r="E13" i="19"/>
  <c r="D12" i="19"/>
  <c r="E12" i="19"/>
  <c r="C16" i="16"/>
  <c r="B16" i="16"/>
  <c r="E16" i="16"/>
  <c r="D16" i="16"/>
  <c r="D15" i="16"/>
  <c r="E15" i="16"/>
  <c r="D14" i="16"/>
  <c r="E14" i="16"/>
  <c r="D13" i="16"/>
  <c r="E13" i="16"/>
  <c r="D12" i="16"/>
  <c r="E12" i="16"/>
  <c r="E13" i="8"/>
  <c r="E14" i="8"/>
  <c r="E15" i="8"/>
  <c r="D13" i="8"/>
  <c r="D14" i="8"/>
  <c r="D15" i="8"/>
  <c r="D12" i="8"/>
  <c r="E12" i="8"/>
  <c r="E18" i="27"/>
  <c r="D18" i="27"/>
  <c r="E18" i="26"/>
  <c r="D18" i="26"/>
  <c r="E18" i="24"/>
  <c r="D18" i="24"/>
  <c r="E18" i="19"/>
  <c r="D18" i="19"/>
  <c r="E18" i="18"/>
  <c r="D18" i="18"/>
  <c r="E18" i="17"/>
  <c r="D18" i="17"/>
  <c r="E18" i="8"/>
  <c r="D18" i="8"/>
  <c r="C35" i="27"/>
  <c r="B35" i="27"/>
  <c r="E35" i="27"/>
  <c r="D35" i="27"/>
  <c r="E34" i="27"/>
  <c r="D34" i="27"/>
  <c r="C33" i="27"/>
  <c r="E33" i="27"/>
  <c r="D33" i="27"/>
  <c r="C32" i="27"/>
  <c r="E32" i="27"/>
  <c r="D32" i="27"/>
  <c r="E31" i="27"/>
  <c r="D31" i="27"/>
  <c r="C24" i="27"/>
  <c r="C16" i="27"/>
  <c r="C9" i="27"/>
  <c r="C26" i="27"/>
  <c r="B24" i="27"/>
  <c r="B16" i="27"/>
  <c r="B9" i="27"/>
  <c r="B26" i="27"/>
  <c r="E26" i="27"/>
  <c r="D26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1" i="27"/>
  <c r="D11" i="27"/>
  <c r="E9" i="27"/>
  <c r="D9" i="27"/>
  <c r="E8" i="27"/>
  <c r="D8" i="27"/>
  <c r="E7" i="27"/>
  <c r="D7" i="27"/>
  <c r="E6" i="27"/>
  <c r="D6" i="27"/>
  <c r="E5" i="27"/>
  <c r="D5" i="27"/>
  <c r="E4" i="27"/>
  <c r="D4" i="27"/>
  <c r="E3" i="27"/>
  <c r="D3" i="27"/>
  <c r="C35" i="26"/>
  <c r="B35" i="26"/>
  <c r="E35" i="26"/>
  <c r="D35" i="26"/>
  <c r="E34" i="26"/>
  <c r="D34" i="26"/>
  <c r="C33" i="26"/>
  <c r="E33" i="26"/>
  <c r="D33" i="26"/>
  <c r="C32" i="26"/>
  <c r="E32" i="26"/>
  <c r="D32" i="26"/>
  <c r="E31" i="26"/>
  <c r="D31" i="26"/>
  <c r="C24" i="26"/>
  <c r="C9" i="26"/>
  <c r="C26" i="26"/>
  <c r="B24" i="26"/>
  <c r="B9" i="26"/>
  <c r="B26" i="26"/>
  <c r="E26" i="26"/>
  <c r="D26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1" i="26"/>
  <c r="D11" i="26"/>
  <c r="E9" i="26"/>
  <c r="D9" i="26"/>
  <c r="E8" i="26"/>
  <c r="D8" i="26"/>
  <c r="E7" i="26"/>
  <c r="D7" i="26"/>
  <c r="E6" i="26"/>
  <c r="D6" i="26"/>
  <c r="E5" i="26"/>
  <c r="D5" i="26"/>
  <c r="E4" i="26"/>
  <c r="D4" i="26"/>
  <c r="E3" i="26"/>
  <c r="D3" i="26"/>
  <c r="C35" i="24"/>
  <c r="B35" i="24"/>
  <c r="E35" i="24"/>
  <c r="D35" i="24"/>
  <c r="E34" i="24"/>
  <c r="D34" i="24"/>
  <c r="C33" i="24"/>
  <c r="E33" i="24"/>
  <c r="D33" i="24"/>
  <c r="C32" i="24"/>
  <c r="E32" i="24"/>
  <c r="D32" i="24"/>
  <c r="E31" i="24"/>
  <c r="D31" i="24"/>
  <c r="C24" i="24"/>
  <c r="C16" i="24"/>
  <c r="C9" i="24"/>
  <c r="C26" i="24"/>
  <c r="B24" i="24"/>
  <c r="B16" i="24"/>
  <c r="B9" i="24"/>
  <c r="B26" i="24"/>
  <c r="E26" i="24"/>
  <c r="D26" i="24"/>
  <c r="E24" i="24"/>
  <c r="D24" i="24"/>
  <c r="E23" i="24"/>
  <c r="D23" i="24"/>
  <c r="E22" i="24"/>
  <c r="D22" i="24"/>
  <c r="E21" i="24"/>
  <c r="D21" i="24"/>
  <c r="E20" i="24"/>
  <c r="D20" i="24"/>
  <c r="E19" i="24"/>
  <c r="D19" i="24"/>
  <c r="E11" i="24"/>
  <c r="D11" i="24"/>
  <c r="E9" i="24"/>
  <c r="D9" i="24"/>
  <c r="E8" i="24"/>
  <c r="D8" i="24"/>
  <c r="E7" i="24"/>
  <c r="D7" i="24"/>
  <c r="E6" i="24"/>
  <c r="D6" i="24"/>
  <c r="E5" i="24"/>
  <c r="D5" i="24"/>
  <c r="E4" i="24"/>
  <c r="D4" i="24"/>
  <c r="E3" i="24"/>
  <c r="D3" i="24"/>
  <c r="C35" i="21"/>
  <c r="B35" i="21"/>
  <c r="E35" i="21"/>
  <c r="D35" i="21"/>
  <c r="E34" i="21"/>
  <c r="D34" i="21"/>
  <c r="C33" i="21"/>
  <c r="E33" i="21"/>
  <c r="D33" i="21"/>
  <c r="C32" i="21"/>
  <c r="E32" i="21"/>
  <c r="D32" i="21"/>
  <c r="E31" i="21"/>
  <c r="D31" i="21"/>
  <c r="C24" i="21"/>
  <c r="C16" i="21"/>
  <c r="C9" i="21"/>
  <c r="C26" i="21"/>
  <c r="B24" i="21"/>
  <c r="B16" i="21"/>
  <c r="B9" i="21"/>
  <c r="B26" i="21"/>
  <c r="E26" i="21"/>
  <c r="D26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1" i="21"/>
  <c r="E9" i="21"/>
  <c r="D9" i="21"/>
  <c r="E8" i="21"/>
  <c r="D8" i="21"/>
  <c r="E7" i="21"/>
  <c r="D7" i="21"/>
  <c r="E6" i="21"/>
  <c r="D6" i="21"/>
  <c r="E5" i="21"/>
  <c r="D5" i="21"/>
  <c r="E4" i="21"/>
  <c r="D4" i="21"/>
  <c r="E3" i="21"/>
  <c r="D3" i="21"/>
  <c r="C35" i="19"/>
  <c r="B35" i="19"/>
  <c r="E35" i="19"/>
  <c r="D35" i="19"/>
  <c r="E34" i="19"/>
  <c r="D34" i="19"/>
  <c r="C33" i="19"/>
  <c r="E33" i="19"/>
  <c r="D33" i="19"/>
  <c r="C32" i="19"/>
  <c r="E32" i="19"/>
  <c r="D32" i="19"/>
  <c r="E31" i="19"/>
  <c r="D31" i="19"/>
  <c r="C24" i="19"/>
  <c r="C9" i="19"/>
  <c r="C26" i="19"/>
  <c r="B24" i="19"/>
  <c r="B9" i="19"/>
  <c r="B26" i="19"/>
  <c r="E26" i="19"/>
  <c r="D26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E11" i="19"/>
  <c r="D11" i="19"/>
  <c r="E9" i="19"/>
  <c r="D9" i="19"/>
  <c r="E8" i="19"/>
  <c r="D8" i="19"/>
  <c r="E7" i="19"/>
  <c r="D7" i="19"/>
  <c r="E6" i="19"/>
  <c r="D6" i="19"/>
  <c r="E5" i="19"/>
  <c r="D5" i="19"/>
  <c r="E4" i="19"/>
  <c r="D4" i="19"/>
  <c r="E3" i="19"/>
  <c r="D3" i="19"/>
  <c r="C35" i="18"/>
  <c r="B35" i="18"/>
  <c r="E35" i="18"/>
  <c r="D35" i="18"/>
  <c r="E34" i="18"/>
  <c r="D34" i="18"/>
  <c r="C33" i="18"/>
  <c r="E33" i="18"/>
  <c r="D33" i="18"/>
  <c r="C32" i="18"/>
  <c r="E32" i="18"/>
  <c r="D32" i="18"/>
  <c r="E31" i="18"/>
  <c r="D31" i="18"/>
  <c r="C24" i="18"/>
  <c r="C16" i="18"/>
  <c r="C9" i="18"/>
  <c r="C26" i="18"/>
  <c r="B24" i="18"/>
  <c r="B16" i="18"/>
  <c r="B9" i="18"/>
  <c r="B26" i="18"/>
  <c r="E26" i="18"/>
  <c r="D26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1" i="18"/>
  <c r="D11" i="18"/>
  <c r="E9" i="18"/>
  <c r="D9" i="18"/>
  <c r="E8" i="18"/>
  <c r="D8" i="18"/>
  <c r="E7" i="18"/>
  <c r="D7" i="18"/>
  <c r="E6" i="18"/>
  <c r="D6" i="18"/>
  <c r="E5" i="18"/>
  <c r="D5" i="18"/>
  <c r="E4" i="18"/>
  <c r="D4" i="18"/>
  <c r="E3" i="18"/>
  <c r="D3" i="18"/>
  <c r="C35" i="17"/>
  <c r="B35" i="17"/>
  <c r="E35" i="17"/>
  <c r="D35" i="17"/>
  <c r="E34" i="17"/>
  <c r="D34" i="17"/>
  <c r="C33" i="17"/>
  <c r="E33" i="17"/>
  <c r="D33" i="17"/>
  <c r="C32" i="17"/>
  <c r="E32" i="17"/>
  <c r="D32" i="17"/>
  <c r="E31" i="17"/>
  <c r="D31" i="17"/>
  <c r="C24" i="17"/>
  <c r="C16" i="17"/>
  <c r="C9" i="17"/>
  <c r="C26" i="17"/>
  <c r="B24" i="17"/>
  <c r="B16" i="17"/>
  <c r="B9" i="17"/>
  <c r="B26" i="17"/>
  <c r="E26" i="17"/>
  <c r="D26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1" i="17"/>
  <c r="D11" i="17"/>
  <c r="E9" i="17"/>
  <c r="D9" i="17"/>
  <c r="E8" i="17"/>
  <c r="D8" i="17"/>
  <c r="E7" i="17"/>
  <c r="D7" i="17"/>
  <c r="E6" i="17"/>
  <c r="D6" i="17"/>
  <c r="E5" i="17"/>
  <c r="D5" i="17"/>
  <c r="E4" i="17"/>
  <c r="D4" i="17"/>
  <c r="E3" i="17"/>
  <c r="D3" i="17"/>
  <c r="C35" i="16"/>
  <c r="B35" i="16"/>
  <c r="E35" i="16"/>
  <c r="D35" i="16"/>
  <c r="E34" i="16"/>
  <c r="D34" i="16"/>
  <c r="C33" i="16"/>
  <c r="E33" i="16"/>
  <c r="D33" i="16"/>
  <c r="C32" i="16"/>
  <c r="E32" i="16"/>
  <c r="D32" i="16"/>
  <c r="E31" i="16"/>
  <c r="D31" i="16"/>
  <c r="C24" i="16"/>
  <c r="C9" i="16"/>
  <c r="C26" i="16"/>
  <c r="B24" i="16"/>
  <c r="B9" i="16"/>
  <c r="B26" i="16"/>
  <c r="E26" i="16"/>
  <c r="D26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1" i="16"/>
  <c r="D11" i="16"/>
  <c r="E9" i="16"/>
  <c r="D9" i="16"/>
  <c r="E8" i="16"/>
  <c r="D8" i="16"/>
  <c r="E7" i="16"/>
  <c r="D7" i="16"/>
  <c r="E6" i="16"/>
  <c r="D6" i="16"/>
  <c r="E5" i="16"/>
  <c r="D5" i="16"/>
  <c r="E4" i="16"/>
  <c r="D4" i="16"/>
  <c r="E3" i="16"/>
  <c r="D3" i="16"/>
  <c r="B24" i="8"/>
  <c r="C9" i="8"/>
  <c r="B9" i="8"/>
  <c r="E3" i="8"/>
  <c r="D3" i="8"/>
  <c r="D9" i="8"/>
  <c r="E9" i="8"/>
  <c r="C24" i="8"/>
  <c r="C16" i="8"/>
  <c r="C26" i="8"/>
  <c r="B16" i="8"/>
  <c r="B26" i="8"/>
  <c r="C32" i="8"/>
  <c r="C33" i="8"/>
  <c r="C35" i="8"/>
  <c r="B35" i="8"/>
  <c r="D31" i="8"/>
  <c r="D35" i="8"/>
  <c r="E35" i="8"/>
  <c r="E34" i="8"/>
  <c r="D34" i="8"/>
  <c r="E33" i="8"/>
  <c r="D33" i="8"/>
  <c r="E32" i="8"/>
  <c r="D32" i="8"/>
  <c r="E31" i="8"/>
  <c r="E26" i="8"/>
  <c r="D26" i="8"/>
  <c r="E24" i="8"/>
  <c r="D24" i="8"/>
  <c r="E23" i="8"/>
  <c r="D23" i="8"/>
  <c r="E22" i="8"/>
  <c r="D22" i="8"/>
  <c r="E21" i="8"/>
  <c r="D21" i="8"/>
  <c r="E20" i="8"/>
  <c r="D20" i="8"/>
  <c r="E19" i="8"/>
  <c r="D19" i="8"/>
  <c r="E11" i="8"/>
  <c r="D11" i="8"/>
  <c r="E8" i="8"/>
  <c r="D8" i="8"/>
  <c r="E7" i="8"/>
  <c r="D7" i="8"/>
  <c r="E6" i="8"/>
  <c r="D6" i="8"/>
  <c r="E5" i="8"/>
  <c r="D5" i="8"/>
  <c r="E4" i="8"/>
  <c r="D4" i="8"/>
</calcChain>
</file>

<file path=xl/sharedStrings.xml><?xml version="1.0" encoding="utf-8"?>
<sst xmlns="http://schemas.openxmlformats.org/spreadsheetml/2006/main" count="483" uniqueCount="57">
  <si>
    <t>Oficina del Contralor de Puerto Rico</t>
  </si>
  <si>
    <t>Oficina del Gobernador</t>
  </si>
  <si>
    <t>Junta de Planificación</t>
  </si>
  <si>
    <t>Departamento de Estado</t>
  </si>
  <si>
    <t>Departamento de Hacienda</t>
  </si>
  <si>
    <t>Administración de Servicios Generales</t>
  </si>
  <si>
    <t>Asamblea Legislativa</t>
  </si>
  <si>
    <t>Oficina de Etica Gubernamental</t>
  </si>
  <si>
    <t>Junta de Supervisión y Administración Financiera</t>
  </si>
  <si>
    <t xml:space="preserve"> </t>
  </si>
  <si>
    <t>2016-17</t>
  </si>
  <si>
    <t xml:space="preserve"> 2017-18</t>
  </si>
  <si>
    <t>Cambio con relación a III</t>
  </si>
  <si>
    <t>III
Asignaciones de acuerdo a nuevo presupuesto (gastado?)</t>
  </si>
  <si>
    <t>Recomendado</t>
  </si>
  <si>
    <t>Total</t>
  </si>
  <si>
    <t>%</t>
  </si>
  <si>
    <t>Gastos Operacionales</t>
  </si>
  <si>
    <t>Asginaciones Especiales</t>
  </si>
  <si>
    <t>Fondos Especiales Estatales</t>
  </si>
  <si>
    <t>Fondos Federales</t>
  </si>
  <si>
    <t>Ingresos propios</t>
  </si>
  <si>
    <t>Otros Ingresos</t>
  </si>
  <si>
    <t>Subsidios</t>
  </si>
  <si>
    <t>Mejoras permamentes</t>
  </si>
  <si>
    <t>Préstamos y emisiones de bonos</t>
  </si>
  <si>
    <t>Fondos Estales</t>
  </si>
  <si>
    <t>otros ingresos</t>
  </si>
  <si>
    <t>Préstamos y Bonos</t>
  </si>
  <si>
    <t xml:space="preserve">Asignaciones Especiales </t>
  </si>
  <si>
    <t>Resolucion Conjunta del FG</t>
  </si>
  <si>
    <t>Instituto de Estadística</t>
  </si>
  <si>
    <t>Administración de Asuntos Federales</t>
  </si>
  <si>
    <t>Oficina de Administracion y Transformacion de recursos</t>
  </si>
  <si>
    <t>ADMI DE SERVICIOS GENERALES</t>
  </si>
  <si>
    <t>Junta de Supervisión y Admi. Financiera</t>
  </si>
  <si>
    <t>Otras Asignaciones</t>
  </si>
  <si>
    <t>Oficina del Contralor de PR</t>
  </si>
  <si>
    <t>Asignaciones Bajo la Custodia de la Oficina de Gerencia y Presupuesto</t>
  </si>
  <si>
    <t xml:space="preserve">Cambio con relación a  </t>
  </si>
  <si>
    <t xml:space="preserve"> 
Asignaciones de acuerdo a como aparecen en el presupuesto recomendado  de este año</t>
  </si>
  <si>
    <t>Resolución Conjunta del PG</t>
  </si>
  <si>
    <t>(Por Frederick Thon)</t>
  </si>
  <si>
    <t>Miembros del Grupo:</t>
  </si>
  <si>
    <t>Frederick Thon Ángeles</t>
  </si>
  <si>
    <t>Michelle Bustelo Ortiz</t>
  </si>
  <si>
    <t xml:space="preserve">William Rios Rodriguez </t>
  </si>
  <si>
    <t>Miguel Villegas Diaz</t>
  </si>
  <si>
    <t xml:space="preserve">Aportación individual: </t>
  </si>
  <si>
    <t>Frederick Thon Ángeles:</t>
  </si>
  <si>
    <t xml:space="preserve">Agencias Trabajadas: </t>
  </si>
  <si>
    <t xml:space="preserve">Asignaciones Bajo la Custodia de la Oficina de Gerencia y Presupuesto </t>
  </si>
  <si>
    <t>Oficina de Administración y Transformación de Recursos</t>
  </si>
  <si>
    <t>Administración Asuntos Federales</t>
  </si>
  <si>
    <t>Oficina de Etica Gubernamental </t>
  </si>
  <si>
    <t>Miguel Villegas Diaz:</t>
  </si>
  <si>
    <t>William Rios Rodriguez: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</si>
</sst>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left" indent="1"/>
    </xf>
    <xf numFmtId="165" fontId="0" fillId="0" borderId="0" xfId="0" applyNumberFormat="1"/>
    <xf numFmtId="9" fontId="0" fillId="0" borderId="0" xfId="2" applyFont="1"/>
    <xf numFmtId="0" fontId="0" fillId="0" borderId="0" xfId="0" applyAlignment="1">
      <alignment horizontal="left" indent="1"/>
    </xf>
    <xf numFmtId="165" fontId="2" fillId="0" borderId="0" xfId="1" applyNumberFormat="1" applyFont="1"/>
    <xf numFmtId="165" fontId="2" fillId="0" borderId="0" xfId="1" applyNumberFormat="1" applyFont="1" applyAlignment="1">
      <alignment horizontal="left"/>
    </xf>
    <xf numFmtId="165" fontId="2" fillId="0" borderId="1" xfId="0" applyNumberFormat="1" applyFont="1" applyBorder="1"/>
    <xf numFmtId="166" fontId="0" fillId="0" borderId="0" xfId="2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/>
    <xf numFmtId="3" fontId="0" fillId="0" borderId="0" xfId="1" applyNumberFormat="1" applyFont="1"/>
    <xf numFmtId="0" fontId="0" fillId="0" borderId="0" xfId="1" applyNumberFormat="1" applyFont="1"/>
    <xf numFmtId="3" fontId="0" fillId="0" borderId="0" xfId="0" applyNumberFormat="1"/>
    <xf numFmtId="0" fontId="1" fillId="0" borderId="0" xfId="1" applyNumberFormat="1" applyFont="1"/>
    <xf numFmtId="165" fontId="1" fillId="0" borderId="0" xfId="1" applyNumberFormat="1" applyFont="1"/>
    <xf numFmtId="0" fontId="0" fillId="0" borderId="0" xfId="0" applyFont="1"/>
    <xf numFmtId="0" fontId="2" fillId="0" borderId="0" xfId="1" applyNumberFormat="1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</cellXfs>
  <cellStyles count="3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5" sqref="D15"/>
    </sheetView>
  </sheetViews>
  <sheetFormatPr baseColWidth="10" defaultRowHeight="15" x14ac:dyDescent="0.2"/>
  <cols>
    <col min="1" max="1" width="26" customWidth="1"/>
    <col min="2" max="2" width="50.83203125" customWidth="1"/>
    <col min="3" max="3" width="23.83203125" customWidth="1"/>
    <col min="4" max="4" width="33.33203125" customWidth="1"/>
    <col min="5" max="5" width="16.1640625" customWidth="1"/>
  </cols>
  <sheetData>
    <row r="1" spans="1:5" ht="16" x14ac:dyDescent="0.2">
      <c r="A1" s="32" t="s">
        <v>43</v>
      </c>
      <c r="B1" s="30"/>
      <c r="C1" s="30"/>
      <c r="D1" s="30"/>
      <c r="E1" s="30"/>
    </row>
    <row r="2" spans="1:5" ht="16" x14ac:dyDescent="0.2">
      <c r="A2" s="30" t="s">
        <v>44</v>
      </c>
      <c r="B2" s="30"/>
      <c r="C2" s="30"/>
      <c r="D2" s="30"/>
      <c r="E2" s="30"/>
    </row>
    <row r="3" spans="1:5" ht="16" x14ac:dyDescent="0.2">
      <c r="A3" s="30" t="s">
        <v>45</v>
      </c>
      <c r="B3" s="30"/>
      <c r="C3" s="30"/>
      <c r="D3" s="30"/>
      <c r="E3" s="30"/>
    </row>
    <row r="4" spans="1:5" ht="16" x14ac:dyDescent="0.2">
      <c r="A4" s="30" t="s">
        <v>46</v>
      </c>
      <c r="B4" s="30"/>
      <c r="C4" s="30"/>
      <c r="D4" s="30"/>
      <c r="E4" s="30"/>
    </row>
    <row r="5" spans="1:5" ht="16" x14ac:dyDescent="0.2">
      <c r="A5" s="30" t="s">
        <v>47</v>
      </c>
      <c r="B5" s="30"/>
      <c r="C5" s="30"/>
      <c r="D5" s="30"/>
      <c r="E5" s="30"/>
    </row>
    <row r="6" spans="1:5" ht="16" x14ac:dyDescent="0.2">
      <c r="A6" s="30"/>
      <c r="B6" s="30"/>
      <c r="C6" s="30"/>
      <c r="D6" s="30"/>
      <c r="E6" s="30"/>
    </row>
    <row r="7" spans="1:5" ht="16" x14ac:dyDescent="0.2">
      <c r="A7" s="32" t="s">
        <v>48</v>
      </c>
      <c r="B7" s="33" t="s">
        <v>50</v>
      </c>
      <c r="C7" s="33"/>
      <c r="D7" s="33"/>
      <c r="E7" s="33"/>
    </row>
    <row r="8" spans="1:5" ht="16" x14ac:dyDescent="0.2">
      <c r="A8" s="30" t="s">
        <v>49</v>
      </c>
      <c r="B8" s="30" t="s">
        <v>51</v>
      </c>
      <c r="C8" s="30" t="s">
        <v>4</v>
      </c>
      <c r="D8" s="30" t="s">
        <v>6</v>
      </c>
      <c r="E8" s="30"/>
    </row>
    <row r="9" spans="1:5" ht="16" x14ac:dyDescent="0.2">
      <c r="A9" s="30" t="s">
        <v>55</v>
      </c>
      <c r="B9" s="30" t="s">
        <v>8</v>
      </c>
      <c r="C9" s="30" t="s">
        <v>0</v>
      </c>
      <c r="D9" s="30" t="s">
        <v>1</v>
      </c>
      <c r="E9" s="30"/>
    </row>
    <row r="10" spans="1:5" ht="16" x14ac:dyDescent="0.2">
      <c r="A10" s="30" t="s">
        <v>56</v>
      </c>
      <c r="B10" s="30" t="s">
        <v>52</v>
      </c>
      <c r="C10" s="31" t="s">
        <v>31</v>
      </c>
      <c r="D10" s="31" t="s">
        <v>53</v>
      </c>
      <c r="E10" s="30" t="s">
        <v>5</v>
      </c>
    </row>
    <row r="11" spans="1:5" ht="16" x14ac:dyDescent="0.2">
      <c r="A11" s="30" t="s">
        <v>45</v>
      </c>
      <c r="B11" s="31" t="s">
        <v>3</v>
      </c>
      <c r="C11" s="31" t="s">
        <v>54</v>
      </c>
      <c r="D11" s="30" t="s">
        <v>2</v>
      </c>
      <c r="E11" s="30"/>
    </row>
  </sheetData>
  <mergeCells count="1">
    <mergeCell ref="B7:E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B1" sqref="B1"/>
    </sheetView>
  </sheetViews>
  <sheetFormatPr baseColWidth="10" defaultRowHeight="15" x14ac:dyDescent="0.2"/>
  <cols>
    <col min="1" max="1" width="26" customWidth="1"/>
    <col min="2" max="2" width="23.33203125" customWidth="1"/>
    <col min="3" max="4" width="14.6640625" customWidth="1"/>
    <col min="5" max="5" width="16.1640625" customWidth="1"/>
  </cols>
  <sheetData>
    <row r="1" spans="1:5" x14ac:dyDescent="0.2">
      <c r="A1" s="19" t="s">
        <v>4</v>
      </c>
      <c r="B1" s="19" t="s">
        <v>42</v>
      </c>
      <c r="C1" s="19"/>
      <c r="D1" s="19"/>
      <c r="E1" s="19"/>
    </row>
    <row r="2" spans="1:5" x14ac:dyDescent="0.2">
      <c r="B2" s="20" t="s">
        <v>10</v>
      </c>
      <c r="C2" s="19" t="s">
        <v>11</v>
      </c>
      <c r="D2" s="29" t="s">
        <v>39</v>
      </c>
      <c r="E2" s="29"/>
    </row>
    <row r="3" spans="1:5" ht="75" x14ac:dyDescent="0.2">
      <c r="A3" s="2"/>
      <c r="B3" s="3" t="s">
        <v>40</v>
      </c>
      <c r="C3" s="2" t="s">
        <v>14</v>
      </c>
      <c r="D3" s="2" t="s">
        <v>15</v>
      </c>
      <c r="E3" s="2" t="s">
        <v>16</v>
      </c>
    </row>
    <row r="4" spans="1:5" x14ac:dyDescent="0.2">
      <c r="A4" t="s">
        <v>17</v>
      </c>
    </row>
    <row r="5" spans="1:5" x14ac:dyDescent="0.2">
      <c r="A5" s="7" t="s">
        <v>41</v>
      </c>
      <c r="B5" s="24">
        <v>111585</v>
      </c>
      <c r="C5" s="24">
        <v>90988</v>
      </c>
      <c r="D5" s="5">
        <f t="shared" ref="D5:D11" si="0">C5-B5</f>
        <v>-20597</v>
      </c>
      <c r="E5" s="6">
        <f t="shared" ref="E5:E11" si="1">(C5/B5)-1</f>
        <v>-0.18458574181117537</v>
      </c>
    </row>
    <row r="6" spans="1:5" x14ac:dyDescent="0.2">
      <c r="A6" s="4" t="s">
        <v>18</v>
      </c>
      <c r="B6" s="1">
        <v>15020</v>
      </c>
      <c r="C6" s="1">
        <v>103610</v>
      </c>
      <c r="D6" s="5">
        <f t="shared" si="0"/>
        <v>88590</v>
      </c>
      <c r="E6" s="6">
        <f t="shared" si="1"/>
        <v>5.8981358189081226</v>
      </c>
    </row>
    <row r="7" spans="1:5" x14ac:dyDescent="0.2">
      <c r="A7" s="7" t="s">
        <v>19</v>
      </c>
      <c r="B7" s="1">
        <v>58365</v>
      </c>
      <c r="C7" s="1">
        <v>37762</v>
      </c>
      <c r="D7" s="5">
        <f t="shared" si="0"/>
        <v>-20603</v>
      </c>
      <c r="E7" s="6">
        <f t="shared" si="1"/>
        <v>-0.35300265570119083</v>
      </c>
    </row>
    <row r="8" spans="1:5" x14ac:dyDescent="0.2">
      <c r="A8" s="7" t="s">
        <v>20</v>
      </c>
      <c r="B8" s="23">
        <v>0</v>
      </c>
      <c r="C8" s="23">
        <v>0</v>
      </c>
      <c r="D8" s="21">
        <f t="shared" si="0"/>
        <v>0</v>
      </c>
      <c r="E8" s="6">
        <v>0</v>
      </c>
    </row>
    <row r="9" spans="1:5" x14ac:dyDescent="0.2">
      <c r="A9" s="7" t="s">
        <v>21</v>
      </c>
      <c r="B9" s="23">
        <v>0</v>
      </c>
      <c r="C9" s="23">
        <v>0</v>
      </c>
      <c r="D9" s="21">
        <f t="shared" si="0"/>
        <v>0</v>
      </c>
      <c r="E9" s="6">
        <v>0</v>
      </c>
    </row>
    <row r="10" spans="1:5" x14ac:dyDescent="0.2">
      <c r="A10" s="7" t="s">
        <v>22</v>
      </c>
      <c r="B10" s="23">
        <v>0</v>
      </c>
      <c r="C10" s="23">
        <v>0</v>
      </c>
      <c r="D10" s="21">
        <f t="shared" si="0"/>
        <v>0</v>
      </c>
      <c r="E10" s="6">
        <v>0</v>
      </c>
    </row>
    <row r="11" spans="1:5" x14ac:dyDescent="0.2">
      <c r="B11" s="8">
        <f>SUM(B6:B10)</f>
        <v>73385</v>
      </c>
      <c r="C11" s="9">
        <f>SUM(C6:C10)</f>
        <v>141372</v>
      </c>
      <c r="D11" s="5">
        <f t="shared" si="0"/>
        <v>67987</v>
      </c>
      <c r="E11" s="6">
        <f t="shared" si="1"/>
        <v>0.92644273352865025</v>
      </c>
    </row>
    <row r="12" spans="1:5" x14ac:dyDescent="0.2">
      <c r="A12" t="s">
        <v>23</v>
      </c>
      <c r="B12" s="1"/>
      <c r="C12" s="1"/>
    </row>
    <row r="13" spans="1:5" x14ac:dyDescent="0.2">
      <c r="A13" s="4" t="s">
        <v>18</v>
      </c>
      <c r="B13" s="26">
        <v>16416</v>
      </c>
      <c r="C13" s="8">
        <v>0</v>
      </c>
      <c r="D13" s="5">
        <f>C13-B13</f>
        <v>-16416</v>
      </c>
      <c r="E13" s="6">
        <f>(C13/B13)-1</f>
        <v>-1</v>
      </c>
    </row>
    <row r="14" spans="1:5" x14ac:dyDescent="0.2">
      <c r="A14" s="7" t="s">
        <v>19</v>
      </c>
      <c r="B14" s="8"/>
      <c r="C14" s="8"/>
      <c r="D14" s="5"/>
      <c r="E14" s="6"/>
    </row>
    <row r="15" spans="1:5" x14ac:dyDescent="0.2">
      <c r="A15" s="7" t="s">
        <v>20</v>
      </c>
      <c r="B15" s="8"/>
      <c r="C15" s="8"/>
      <c r="D15" s="5"/>
      <c r="E15" s="6"/>
    </row>
    <row r="16" spans="1:5" x14ac:dyDescent="0.2">
      <c r="A16" s="7" t="s">
        <v>21</v>
      </c>
      <c r="B16" s="8"/>
      <c r="C16" s="8"/>
      <c r="D16" s="5"/>
      <c r="E16" s="6"/>
    </row>
    <row r="17" spans="1:5" x14ac:dyDescent="0.2">
      <c r="A17" s="7" t="s">
        <v>22</v>
      </c>
      <c r="B17" s="8"/>
      <c r="C17" s="8"/>
      <c r="D17" s="5"/>
      <c r="E17" s="6"/>
    </row>
    <row r="18" spans="1:5" x14ac:dyDescent="0.2">
      <c r="B18" s="8">
        <f>SUM(B13:B17)</f>
        <v>16416</v>
      </c>
      <c r="C18" s="8">
        <f>SUM(C13:C17)</f>
        <v>0</v>
      </c>
    </row>
    <row r="19" spans="1:5" x14ac:dyDescent="0.2">
      <c r="A19" t="s">
        <v>24</v>
      </c>
      <c r="B19" s="1"/>
      <c r="C19" s="1"/>
    </row>
    <row r="20" spans="1:5" x14ac:dyDescent="0.2">
      <c r="A20" s="7" t="s">
        <v>29</v>
      </c>
      <c r="B20" s="23">
        <v>0</v>
      </c>
      <c r="C20" s="23">
        <v>0</v>
      </c>
      <c r="D20" s="21">
        <v>0</v>
      </c>
      <c r="E20" s="6">
        <v>0</v>
      </c>
    </row>
    <row r="21" spans="1:5" x14ac:dyDescent="0.2">
      <c r="A21" s="7" t="s">
        <v>19</v>
      </c>
      <c r="B21" s="23">
        <v>0</v>
      </c>
      <c r="C21" s="23">
        <v>0</v>
      </c>
      <c r="D21" s="21">
        <f t="shared" ref="D21:D26" si="2">C21-B21</f>
        <v>0</v>
      </c>
      <c r="E21" s="6">
        <v>0</v>
      </c>
    </row>
    <row r="22" spans="1:5" x14ac:dyDescent="0.2">
      <c r="A22" s="7" t="s">
        <v>20</v>
      </c>
      <c r="B22" s="23">
        <v>0</v>
      </c>
      <c r="C22" s="23">
        <v>0</v>
      </c>
      <c r="D22" s="21">
        <f t="shared" si="2"/>
        <v>0</v>
      </c>
      <c r="E22" s="6">
        <v>0</v>
      </c>
    </row>
    <row r="23" spans="1:5" x14ac:dyDescent="0.2">
      <c r="A23" s="7" t="s">
        <v>21</v>
      </c>
      <c r="B23" s="23">
        <v>0</v>
      </c>
      <c r="C23" s="23">
        <v>0</v>
      </c>
      <c r="D23" s="21">
        <f t="shared" si="2"/>
        <v>0</v>
      </c>
      <c r="E23" s="6">
        <v>0</v>
      </c>
    </row>
    <row r="24" spans="1:5" x14ac:dyDescent="0.2">
      <c r="A24" s="7" t="s">
        <v>22</v>
      </c>
      <c r="B24" s="23">
        <v>0</v>
      </c>
      <c r="C24" s="23">
        <v>0</v>
      </c>
      <c r="D24" s="21">
        <f t="shared" si="2"/>
        <v>0</v>
      </c>
      <c r="E24" s="6">
        <v>0</v>
      </c>
    </row>
    <row r="25" spans="1:5" x14ac:dyDescent="0.2">
      <c r="A25" s="7" t="s">
        <v>25</v>
      </c>
      <c r="B25" s="23">
        <v>0</v>
      </c>
      <c r="C25" s="23">
        <v>0</v>
      </c>
      <c r="D25" s="21">
        <f t="shared" si="2"/>
        <v>0</v>
      </c>
      <c r="E25" s="6">
        <v>0</v>
      </c>
    </row>
    <row r="26" spans="1:5" x14ac:dyDescent="0.2">
      <c r="B26" s="28">
        <f>SUM(B21:B25)</f>
        <v>0</v>
      </c>
      <c r="C26" s="28">
        <f>SUM(C21:C25)</f>
        <v>0</v>
      </c>
      <c r="D26" s="21">
        <f t="shared" si="2"/>
        <v>0</v>
      </c>
      <c r="E26" s="6">
        <v>0</v>
      </c>
    </row>
    <row r="27" spans="1:5" x14ac:dyDescent="0.2">
      <c r="D27" s="5" t="s">
        <v>9</v>
      </c>
      <c r="E27" s="6" t="s">
        <v>9</v>
      </c>
    </row>
    <row r="28" spans="1:5" x14ac:dyDescent="0.2">
      <c r="B28" s="10">
        <f>B26+B18+B11</f>
        <v>89801</v>
      </c>
      <c r="C28" s="10">
        <f>C26+C18+C11</f>
        <v>141372</v>
      </c>
      <c r="D28" s="5">
        <f>C28-B28</f>
        <v>51571</v>
      </c>
      <c r="E28" s="6">
        <f>(C28/B28)-1</f>
        <v>0.57428091001213799</v>
      </c>
    </row>
    <row r="33" spans="1:5" x14ac:dyDescent="0.2">
      <c r="A33" t="s">
        <v>26</v>
      </c>
      <c r="B33" s="5">
        <f>B5+B6+B7+B13+B21+B14+B20</f>
        <v>201386</v>
      </c>
      <c r="C33" s="5">
        <f>C5+C6+C7+C13+C21+C14+C20</f>
        <v>232360</v>
      </c>
      <c r="D33" s="5">
        <f>C33-B33</f>
        <v>30974</v>
      </c>
      <c r="E33" s="11">
        <f>(C33/B33)-1</f>
        <v>0.15380413732831477</v>
      </c>
    </row>
    <row r="34" spans="1:5" x14ac:dyDescent="0.2">
      <c r="A34" t="s">
        <v>21</v>
      </c>
      <c r="B34" s="21">
        <f>B9+B23+B16</f>
        <v>0</v>
      </c>
      <c r="C34" s="21">
        <v>0</v>
      </c>
      <c r="D34" s="21">
        <f t="shared" ref="D34:D37" si="3">C34-B34</f>
        <v>0</v>
      </c>
      <c r="E34" s="6">
        <v>0</v>
      </c>
    </row>
    <row r="35" spans="1:5" x14ac:dyDescent="0.2">
      <c r="A35" t="s">
        <v>27</v>
      </c>
      <c r="B35" s="21">
        <f>B10+B24+B16</f>
        <v>0</v>
      </c>
      <c r="C35" s="21">
        <f>C10+C24+C16</f>
        <v>0</v>
      </c>
      <c r="D35" s="21">
        <f t="shared" si="3"/>
        <v>0</v>
      </c>
      <c r="E35" s="6">
        <v>0</v>
      </c>
    </row>
    <row r="36" spans="1:5" x14ac:dyDescent="0.2">
      <c r="A36" t="s">
        <v>20</v>
      </c>
      <c r="B36" s="21">
        <f>B8+B22+B15</f>
        <v>0</v>
      </c>
      <c r="C36" s="21">
        <f>C8+C22+C15</f>
        <v>0</v>
      </c>
      <c r="D36" s="21">
        <f t="shared" si="3"/>
        <v>0</v>
      </c>
      <c r="E36" s="6">
        <v>0</v>
      </c>
    </row>
    <row r="37" spans="1:5" x14ac:dyDescent="0.2">
      <c r="A37" t="s">
        <v>28</v>
      </c>
      <c r="B37" s="21">
        <f>B25</f>
        <v>0</v>
      </c>
      <c r="C37" s="21">
        <f>C25</f>
        <v>0</v>
      </c>
      <c r="D37" s="21">
        <f t="shared" si="3"/>
        <v>0</v>
      </c>
      <c r="E37" s="6">
        <v>0</v>
      </c>
    </row>
  </sheetData>
  <mergeCells count="1"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D3" sqref="D3"/>
    </sheetView>
  </sheetViews>
  <sheetFormatPr baseColWidth="10" defaultRowHeight="15" x14ac:dyDescent="0.2"/>
  <cols>
    <col min="1" max="1" width="24.6640625" customWidth="1"/>
    <col min="2" max="2" width="22.1640625" customWidth="1"/>
    <col min="3" max="3" width="19.33203125" customWidth="1"/>
  </cols>
  <sheetData>
    <row r="1" spans="1:5" x14ac:dyDescent="0.2">
      <c r="A1" s="19" t="s">
        <v>6</v>
      </c>
      <c r="B1" s="19" t="s">
        <v>42</v>
      </c>
      <c r="C1" s="19"/>
      <c r="D1" s="19"/>
      <c r="E1" s="19"/>
    </row>
    <row r="2" spans="1:5" x14ac:dyDescent="0.2">
      <c r="B2" s="20" t="s">
        <v>10</v>
      </c>
      <c r="C2" s="19" t="s">
        <v>11</v>
      </c>
      <c r="D2" s="29" t="s">
        <v>39</v>
      </c>
      <c r="E2" s="29"/>
    </row>
    <row r="3" spans="1:5" ht="75" x14ac:dyDescent="0.2">
      <c r="A3" s="2"/>
      <c r="B3" s="3" t="s">
        <v>40</v>
      </c>
      <c r="C3" s="2" t="s">
        <v>14</v>
      </c>
      <c r="D3" s="2" t="s">
        <v>15</v>
      </c>
      <c r="E3" s="2" t="s">
        <v>16</v>
      </c>
    </row>
    <row r="4" spans="1:5" x14ac:dyDescent="0.2">
      <c r="A4" t="s">
        <v>17</v>
      </c>
    </row>
    <row r="5" spans="1:5" x14ac:dyDescent="0.2">
      <c r="A5" s="7" t="s">
        <v>41</v>
      </c>
      <c r="B5" s="24">
        <v>110000</v>
      </c>
      <c r="C5" s="24">
        <v>84275</v>
      </c>
      <c r="D5" s="5">
        <f t="shared" ref="D5:D11" si="0">C5-B5</f>
        <v>-25725</v>
      </c>
      <c r="E5" s="6">
        <f t="shared" ref="E5:E11" si="1">(C5/B5)-1</f>
        <v>-0.23386363636363638</v>
      </c>
    </row>
    <row r="6" spans="1:5" x14ac:dyDescent="0.2">
      <c r="A6" s="4" t="s">
        <v>18</v>
      </c>
      <c r="B6" s="1">
        <v>48880</v>
      </c>
      <c r="C6" s="1">
        <v>39409</v>
      </c>
      <c r="D6" s="5">
        <f t="shared" si="0"/>
        <v>-9471</v>
      </c>
      <c r="E6" s="6">
        <f t="shared" si="1"/>
        <v>-0.19376022913256952</v>
      </c>
    </row>
    <row r="7" spans="1:5" x14ac:dyDescent="0.2">
      <c r="A7" s="7" t="s">
        <v>19</v>
      </c>
      <c r="B7" s="23">
        <v>0</v>
      </c>
      <c r="C7" s="23"/>
      <c r="D7" s="21">
        <f>C7-B7</f>
        <v>0</v>
      </c>
      <c r="E7" s="6">
        <v>0</v>
      </c>
    </row>
    <row r="8" spans="1:5" x14ac:dyDescent="0.2">
      <c r="A8" s="7" t="s">
        <v>20</v>
      </c>
      <c r="B8" s="23">
        <v>0</v>
      </c>
      <c r="C8" s="23"/>
      <c r="D8" s="21">
        <f t="shared" ref="D8:D10" si="2">C8-B8</f>
        <v>0</v>
      </c>
      <c r="E8" s="6">
        <v>0</v>
      </c>
    </row>
    <row r="9" spans="1:5" x14ac:dyDescent="0.2">
      <c r="A9" s="7" t="s">
        <v>21</v>
      </c>
      <c r="B9" s="23">
        <v>0</v>
      </c>
      <c r="C9" s="23"/>
      <c r="D9" s="21">
        <f t="shared" si="2"/>
        <v>0</v>
      </c>
      <c r="E9" s="6">
        <v>0</v>
      </c>
    </row>
    <row r="10" spans="1:5" x14ac:dyDescent="0.2">
      <c r="A10" s="7" t="s">
        <v>22</v>
      </c>
      <c r="B10" s="23">
        <v>0</v>
      </c>
      <c r="C10" s="23"/>
      <c r="D10" s="21">
        <f t="shared" si="2"/>
        <v>0</v>
      </c>
      <c r="E10" s="6">
        <v>0</v>
      </c>
    </row>
    <row r="11" spans="1:5" x14ac:dyDescent="0.2">
      <c r="B11" s="8">
        <f>SUM(B5:B10)</f>
        <v>158880</v>
      </c>
      <c r="C11" s="9">
        <f>SUM(C5:C10)</f>
        <v>123684</v>
      </c>
      <c r="D11" s="5">
        <f t="shared" si="0"/>
        <v>-35196</v>
      </c>
      <c r="E11" s="6">
        <f t="shared" si="1"/>
        <v>-0.22152567975830817</v>
      </c>
    </row>
    <row r="12" spans="1:5" x14ac:dyDescent="0.2">
      <c r="A12" t="s">
        <v>23</v>
      </c>
      <c r="B12" s="1"/>
      <c r="C12" s="1"/>
    </row>
    <row r="13" spans="1:5" x14ac:dyDescent="0.2">
      <c r="A13" s="4" t="s">
        <v>18</v>
      </c>
      <c r="B13" s="25">
        <v>0</v>
      </c>
      <c r="C13" s="25">
        <v>0</v>
      </c>
      <c r="D13" s="21">
        <f>C13-B13</f>
        <v>0</v>
      </c>
      <c r="E13" s="6">
        <v>0</v>
      </c>
    </row>
    <row r="14" spans="1:5" x14ac:dyDescent="0.2">
      <c r="A14" s="7" t="s">
        <v>19</v>
      </c>
      <c r="B14" s="25">
        <v>0</v>
      </c>
      <c r="C14" s="25">
        <v>0</v>
      </c>
      <c r="D14" s="21">
        <f t="shared" ref="D14:D17" si="3">C14-B14</f>
        <v>0</v>
      </c>
      <c r="E14" s="6">
        <v>0</v>
      </c>
    </row>
    <row r="15" spans="1:5" x14ac:dyDescent="0.2">
      <c r="A15" s="7" t="s">
        <v>20</v>
      </c>
      <c r="B15" s="25">
        <v>0</v>
      </c>
      <c r="C15" s="25">
        <v>0</v>
      </c>
      <c r="D15" s="21">
        <f t="shared" si="3"/>
        <v>0</v>
      </c>
      <c r="E15" s="6">
        <v>0</v>
      </c>
    </row>
    <row r="16" spans="1:5" x14ac:dyDescent="0.2">
      <c r="A16" s="7" t="s">
        <v>21</v>
      </c>
      <c r="B16" s="25">
        <v>0</v>
      </c>
      <c r="C16" s="25">
        <v>0</v>
      </c>
      <c r="D16" s="21">
        <f t="shared" si="3"/>
        <v>0</v>
      </c>
      <c r="E16" s="6">
        <v>0</v>
      </c>
    </row>
    <row r="17" spans="1:5" x14ac:dyDescent="0.2">
      <c r="A17" s="7" t="s">
        <v>22</v>
      </c>
      <c r="B17" s="25">
        <v>0</v>
      </c>
      <c r="C17" s="25">
        <v>0</v>
      </c>
      <c r="D17" s="21">
        <f t="shared" si="3"/>
        <v>0</v>
      </c>
      <c r="E17" s="6">
        <v>0</v>
      </c>
    </row>
    <row r="18" spans="1:5" x14ac:dyDescent="0.2">
      <c r="B18" s="8">
        <f>SUM(B13:B17)</f>
        <v>0</v>
      </c>
      <c r="C18" s="8">
        <f>SUM(C13:C17)</f>
        <v>0</v>
      </c>
    </row>
    <row r="19" spans="1:5" x14ac:dyDescent="0.2">
      <c r="A19" t="s">
        <v>24</v>
      </c>
      <c r="B19" s="1"/>
      <c r="C19" s="1"/>
    </row>
    <row r="20" spans="1:5" x14ac:dyDescent="0.2">
      <c r="A20" s="7" t="s">
        <v>29</v>
      </c>
      <c r="B20" s="23">
        <v>0</v>
      </c>
      <c r="C20" s="1">
        <v>7638</v>
      </c>
    </row>
    <row r="21" spans="1:5" x14ac:dyDescent="0.2">
      <c r="A21" s="7" t="s">
        <v>19</v>
      </c>
      <c r="B21" s="23">
        <v>0</v>
      </c>
      <c r="C21" s="23">
        <v>0</v>
      </c>
      <c r="D21" s="21">
        <v>0</v>
      </c>
      <c r="E21" s="6">
        <v>0</v>
      </c>
    </row>
    <row r="22" spans="1:5" x14ac:dyDescent="0.2">
      <c r="A22" s="7" t="s">
        <v>20</v>
      </c>
      <c r="B22" s="23">
        <v>0</v>
      </c>
      <c r="C22" s="23">
        <v>0</v>
      </c>
      <c r="D22" s="21">
        <v>0</v>
      </c>
      <c r="E22" s="6">
        <v>0</v>
      </c>
    </row>
    <row r="23" spans="1:5" x14ac:dyDescent="0.2">
      <c r="A23" s="7" t="s">
        <v>21</v>
      </c>
      <c r="B23" s="23">
        <v>0</v>
      </c>
      <c r="C23" s="23">
        <v>0</v>
      </c>
      <c r="D23" s="21">
        <v>0</v>
      </c>
      <c r="E23" s="6">
        <v>0</v>
      </c>
    </row>
    <row r="24" spans="1:5" x14ac:dyDescent="0.2">
      <c r="A24" s="7" t="s">
        <v>22</v>
      </c>
      <c r="B24" s="23">
        <v>0</v>
      </c>
      <c r="C24" s="23">
        <v>0</v>
      </c>
      <c r="D24" s="21">
        <v>0</v>
      </c>
      <c r="E24" s="6">
        <v>0</v>
      </c>
    </row>
    <row r="25" spans="1:5" x14ac:dyDescent="0.2">
      <c r="A25" s="7" t="s">
        <v>25</v>
      </c>
      <c r="B25" s="23">
        <v>0</v>
      </c>
      <c r="C25" s="23">
        <v>0</v>
      </c>
      <c r="D25" s="21">
        <v>0</v>
      </c>
      <c r="E25" s="6">
        <v>0</v>
      </c>
    </row>
    <row r="26" spans="1:5" x14ac:dyDescent="0.2">
      <c r="B26" s="8">
        <f>SUM(B21:B25)</f>
        <v>0</v>
      </c>
      <c r="C26" s="8">
        <f>SUM(C20:C25)</f>
        <v>7638</v>
      </c>
      <c r="D26" s="5">
        <f t="shared" ref="D26" si="4">C26-B26</f>
        <v>7638</v>
      </c>
      <c r="E26" s="6" t="e">
        <f t="shared" ref="E26" si="5">(C26/B26)-1</f>
        <v>#DIV/0!</v>
      </c>
    </row>
    <row r="27" spans="1:5" x14ac:dyDescent="0.2">
      <c r="D27" s="5" t="s">
        <v>9</v>
      </c>
      <c r="E27" s="6" t="s">
        <v>9</v>
      </c>
    </row>
    <row r="28" spans="1:5" x14ac:dyDescent="0.2">
      <c r="B28" s="10">
        <f>B26+B18+B11</f>
        <v>158880</v>
      </c>
      <c r="C28" s="10">
        <f>C26+C18+C11</f>
        <v>131322</v>
      </c>
      <c r="D28" s="5">
        <f>C28-B28</f>
        <v>-27558</v>
      </c>
      <c r="E28" s="6">
        <f>(C28/B28)-1</f>
        <v>-0.1734516616314199</v>
      </c>
    </row>
    <row r="33" spans="1:5" x14ac:dyDescent="0.2">
      <c r="A33" t="s">
        <v>26</v>
      </c>
      <c r="B33" s="5">
        <f>B5+B6+B7+B13+B21+B14+B20</f>
        <v>158880</v>
      </c>
      <c r="C33" s="5">
        <f>C5+C6+C7+C13+C21+C14+C20</f>
        <v>131322</v>
      </c>
      <c r="D33" s="5">
        <f>C33-B33</f>
        <v>-27558</v>
      </c>
      <c r="E33" s="11">
        <f>(C33/B33)-1</f>
        <v>-0.1734516616314199</v>
      </c>
    </row>
    <row r="34" spans="1:5" x14ac:dyDescent="0.2">
      <c r="A34" t="s">
        <v>21</v>
      </c>
      <c r="B34" s="21">
        <v>0</v>
      </c>
      <c r="C34" s="21">
        <v>0</v>
      </c>
      <c r="D34" s="21">
        <v>0</v>
      </c>
      <c r="E34" s="6">
        <v>0</v>
      </c>
    </row>
    <row r="35" spans="1:5" x14ac:dyDescent="0.2">
      <c r="A35" t="s">
        <v>27</v>
      </c>
      <c r="B35" s="21">
        <v>0</v>
      </c>
      <c r="C35" s="21">
        <v>0</v>
      </c>
      <c r="D35" s="21">
        <v>0</v>
      </c>
      <c r="E35" s="6">
        <v>0</v>
      </c>
    </row>
    <row r="36" spans="1:5" x14ac:dyDescent="0.2">
      <c r="A36" t="s">
        <v>20</v>
      </c>
      <c r="B36" s="21">
        <v>0</v>
      </c>
      <c r="C36" s="21">
        <v>0</v>
      </c>
      <c r="D36" s="21">
        <v>0</v>
      </c>
      <c r="E36" s="6">
        <v>0</v>
      </c>
    </row>
    <row r="37" spans="1:5" x14ac:dyDescent="0.2">
      <c r="A37" t="s">
        <v>28</v>
      </c>
      <c r="B37" s="21">
        <v>0</v>
      </c>
      <c r="C37" s="21">
        <v>0</v>
      </c>
      <c r="D37" s="21">
        <v>0</v>
      </c>
      <c r="E37" s="6">
        <v>0</v>
      </c>
    </row>
  </sheetData>
  <mergeCells count="1">
    <mergeCell ref="D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/>
  </sheetViews>
  <sheetFormatPr baseColWidth="10" defaultRowHeight="15" x14ac:dyDescent="0.2"/>
  <cols>
    <col min="1" max="1" width="30.83203125" bestFit="1" customWidth="1"/>
    <col min="2" max="2" width="16" customWidth="1"/>
    <col min="3" max="3" width="12" bestFit="1" customWidth="1"/>
  </cols>
  <sheetData>
    <row r="1" spans="1:5" x14ac:dyDescent="0.2">
      <c r="A1" t="s">
        <v>35</v>
      </c>
      <c r="B1" t="s">
        <v>10</v>
      </c>
      <c r="C1" t="s">
        <v>11</v>
      </c>
      <c r="D1" t="s">
        <v>12</v>
      </c>
    </row>
    <row r="2" spans="1:5" ht="61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0</v>
      </c>
      <c r="C3">
        <v>0</v>
      </c>
      <c r="D3">
        <f t="shared" ref="D3:D8" si="0">C3-B3</f>
        <v>0</v>
      </c>
      <c r="E3" t="e">
        <f t="shared" ref="E3:E8" si="1">(C3/B3)-1</f>
        <v>#DIV/0!</v>
      </c>
    </row>
    <row r="4" spans="1:5" x14ac:dyDescent="0.2">
      <c r="A4" t="s">
        <v>18</v>
      </c>
      <c r="B4">
        <v>0</v>
      </c>
      <c r="C4">
        <v>60000</v>
      </c>
      <c r="D4">
        <f t="shared" si="0"/>
        <v>60000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0</v>
      </c>
      <c r="C9">
        <f>SUM(C3:C8)</f>
        <v>60000</v>
      </c>
      <c r="D9">
        <f t="shared" ref="D9" si="2">C9-B9</f>
        <v>60000</v>
      </c>
      <c r="E9" t="e">
        <f t="shared" ref="E9" si="3">(C9/B9)-1</f>
        <v>#DIV/0!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>C11-B11</f>
        <v>0</v>
      </c>
      <c r="E11" t="e">
        <f>(C11/B11)-1</f>
        <v>#DIV/0!</v>
      </c>
    </row>
    <row r="12" spans="1:5" x14ac:dyDescent="0.2">
      <c r="A12" t="s">
        <v>19</v>
      </c>
    </row>
    <row r="13" spans="1:5" x14ac:dyDescent="0.2">
      <c r="A13" t="s">
        <v>20</v>
      </c>
    </row>
    <row r="14" spans="1:5" x14ac:dyDescent="0.2">
      <c r="A14" t="s">
        <v>21</v>
      </c>
    </row>
    <row r="15" spans="1:5" x14ac:dyDescent="0.2">
      <c r="A15" t="s">
        <v>22</v>
      </c>
    </row>
    <row r="16" spans="1:5" x14ac:dyDescent="0.2">
      <c r="B16">
        <f>SUM(B11:B15)</f>
        <v>0</v>
      </c>
      <c r="C16">
        <f>SUM(C11:C15)</f>
        <v>0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4">C18-B18</f>
        <v>0</v>
      </c>
      <c r="E18" t="e">
        <f t="shared" ref="E18:E24" si="5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4"/>
        <v>0</v>
      </c>
      <c r="E19" t="e">
        <f t="shared" si="5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4"/>
        <v>0</v>
      </c>
      <c r="E20" t="e">
        <f t="shared" si="5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4"/>
        <v>0</v>
      </c>
      <c r="E21" t="e">
        <f t="shared" si="5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4"/>
        <v>0</v>
      </c>
      <c r="E22" t="e">
        <f t="shared" si="5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4"/>
        <v>0</v>
      </c>
      <c r="E23" t="e">
        <f t="shared" si="5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4"/>
        <v>0</v>
      </c>
      <c r="E24" t="e">
        <f t="shared" si="5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0</v>
      </c>
      <c r="C26">
        <f>C24+C16+C9</f>
        <v>60000</v>
      </c>
      <c r="D26">
        <f>C26-B26</f>
        <v>60000</v>
      </c>
      <c r="E26" t="e">
        <f>(C26/B26)-1</f>
        <v>#DIV/0!</v>
      </c>
    </row>
    <row r="31" spans="1:5" x14ac:dyDescent="0.2">
      <c r="A31" t="s">
        <v>26</v>
      </c>
      <c r="B31">
        <v>0</v>
      </c>
      <c r="C31">
        <f>C3+C4+C5+C11+C12+C18+C19</f>
        <v>60000</v>
      </c>
      <c r="D31">
        <f>C31-B31</f>
        <v>60000</v>
      </c>
      <c r="E31" t="e">
        <f>(C31/B31)-1</f>
        <v>#DIV/0!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6">C32-B32</f>
        <v>0</v>
      </c>
      <c r="E32" t="e">
        <f t="shared" ref="E32" si="7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6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6"/>
        <v>0</v>
      </c>
      <c r="E34" t="e">
        <f t="shared" ref="E34:E35" si="8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6"/>
        <v>0</v>
      </c>
      <c r="E35" t="e">
        <f t="shared" si="8"/>
        <v>#DIV/0!</v>
      </c>
    </row>
  </sheetData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RowHeight="15" x14ac:dyDescent="0.2"/>
  <cols>
    <col min="1" max="1" width="25.6640625" bestFit="1" customWidth="1"/>
    <col min="2" max="2" width="18.83203125" bestFit="1" customWidth="1"/>
    <col min="3" max="3" width="12" bestFit="1" customWidth="1"/>
  </cols>
  <sheetData>
    <row r="1" spans="1:5" x14ac:dyDescent="0.2">
      <c r="A1" t="s">
        <v>1</v>
      </c>
      <c r="B1" t="s">
        <v>10</v>
      </c>
      <c r="C1" t="s">
        <v>11</v>
      </c>
      <c r="D1" t="s">
        <v>12</v>
      </c>
    </row>
    <row r="2" spans="1:5" ht="65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16710</v>
      </c>
      <c r="C3">
        <v>14610</v>
      </c>
      <c r="D3">
        <f t="shared" ref="D3:D8" si="0">C3-B3</f>
        <v>-2100</v>
      </c>
      <c r="E3">
        <f t="shared" ref="E3:E8" si="1">(C3/B3)-1</f>
        <v>-0.12567324955116699</v>
      </c>
    </row>
    <row r="4" spans="1:5" x14ac:dyDescent="0.2">
      <c r="A4" t="s">
        <v>18</v>
      </c>
      <c r="B4">
        <v>0</v>
      </c>
      <c r="C4">
        <v>0</v>
      </c>
      <c r="D4">
        <f t="shared" si="0"/>
        <v>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1811</v>
      </c>
      <c r="C6">
        <v>1811</v>
      </c>
      <c r="D6">
        <f t="shared" si="0"/>
        <v>0</v>
      </c>
      <c r="E6">
        <f t="shared" si="1"/>
        <v>0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18521</v>
      </c>
      <c r="C9">
        <f>SUM(C3:C8)</f>
        <v>16421</v>
      </c>
      <c r="D9">
        <f t="shared" ref="D9" si="2">C9-B9</f>
        <v>-2100</v>
      </c>
      <c r="E9">
        <f t="shared" ref="E9" si="3">(C9/B9)-1</f>
        <v>-0.11338480643593762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>C11-B11</f>
        <v>0</v>
      </c>
      <c r="E11" t="e">
        <f>(C11/B11)-1</f>
        <v>#DIV/0!</v>
      </c>
    </row>
    <row r="12" spans="1:5" x14ac:dyDescent="0.2">
      <c r="A12" t="s">
        <v>19</v>
      </c>
      <c r="B12">
        <v>0</v>
      </c>
      <c r="C12">
        <v>0</v>
      </c>
      <c r="D12">
        <v>0</v>
      </c>
      <c r="E12" t="e">
        <f>(C12/B12)-1</f>
        <v>#DIV/0!</v>
      </c>
    </row>
    <row r="13" spans="1:5" x14ac:dyDescent="0.2">
      <c r="A13" t="s">
        <v>20</v>
      </c>
      <c r="B13">
        <v>0</v>
      </c>
      <c r="C13">
        <v>0</v>
      </c>
      <c r="D13">
        <v>0</v>
      </c>
      <c r="E13" t="e">
        <f t="shared" ref="E13:E16" si="4">(C13/B13)-1</f>
        <v>#DIV/0!</v>
      </c>
    </row>
    <row r="14" spans="1:5" x14ac:dyDescent="0.2">
      <c r="A14" t="s">
        <v>21</v>
      </c>
      <c r="B14">
        <v>0</v>
      </c>
      <c r="C14">
        <v>0</v>
      </c>
      <c r="D14">
        <v>0</v>
      </c>
      <c r="E14" t="e">
        <f t="shared" si="4"/>
        <v>#DIV/0!</v>
      </c>
    </row>
    <row r="15" spans="1:5" x14ac:dyDescent="0.2">
      <c r="A15" t="s">
        <v>22</v>
      </c>
      <c r="B15">
        <v>0</v>
      </c>
      <c r="C15">
        <v>0</v>
      </c>
      <c r="D15">
        <v>0</v>
      </c>
      <c r="E15" t="e">
        <f t="shared" si="4"/>
        <v>#DIV/0!</v>
      </c>
    </row>
    <row r="16" spans="1:5" x14ac:dyDescent="0.2">
      <c r="B16">
        <f>SUM(B11:B15)</f>
        <v>0</v>
      </c>
      <c r="C16">
        <f>SUM(C11:C15)</f>
        <v>0</v>
      </c>
      <c r="D16">
        <v>0</v>
      </c>
      <c r="E16" t="e">
        <f t="shared" si="4"/>
        <v>#DIV/0!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5">C18-B18</f>
        <v>0</v>
      </c>
      <c r="E18" t="e">
        <f t="shared" ref="E18:E24" si="6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5"/>
        <v>0</v>
      </c>
      <c r="E19" t="e">
        <f t="shared" si="6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5"/>
        <v>0</v>
      </c>
      <c r="E20" t="e">
        <f t="shared" si="6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5"/>
        <v>0</v>
      </c>
      <c r="E21" t="e">
        <f t="shared" si="6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5"/>
        <v>0</v>
      </c>
      <c r="E22" t="e">
        <f t="shared" si="6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5"/>
        <v>0</v>
      </c>
      <c r="E23" t="e">
        <f t="shared" si="6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5"/>
        <v>0</v>
      </c>
      <c r="E24" t="e">
        <f t="shared" si="6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18521</v>
      </c>
      <c r="C26">
        <f>C24+C16+C9</f>
        <v>16421</v>
      </c>
      <c r="D26">
        <f>C26-B26</f>
        <v>-2100</v>
      </c>
      <c r="E26">
        <f>(C26/B26)-1</f>
        <v>-0.11338480643593762</v>
      </c>
    </row>
    <row r="31" spans="1:5" x14ac:dyDescent="0.2">
      <c r="A31" t="s">
        <v>26</v>
      </c>
      <c r="B31">
        <f>B3+B4+B5+B11+B12+B18+B19</f>
        <v>16710</v>
      </c>
      <c r="C31">
        <f>C3+C4+C5+C11+C12+C18+C19</f>
        <v>14610</v>
      </c>
      <c r="D31">
        <f>C31-B31</f>
        <v>-2100</v>
      </c>
      <c r="E31">
        <f>(C31/B31)-1</f>
        <v>-0.12567324955116699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7">C32-B32</f>
        <v>0</v>
      </c>
      <c r="E32" t="e">
        <f t="shared" ref="E32" si="8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7"/>
        <v>0</v>
      </c>
      <c r="E33" t="e">
        <f>(C33/B33)-1</f>
        <v>#DIV/0!</v>
      </c>
    </row>
    <row r="34" spans="1:5" x14ac:dyDescent="0.2">
      <c r="A34" t="s">
        <v>20</v>
      </c>
      <c r="B34">
        <f>B6+B13+B20</f>
        <v>1811</v>
      </c>
      <c r="C34">
        <f>C6+C13+C20</f>
        <v>1811</v>
      </c>
      <c r="D34">
        <f t="shared" si="7"/>
        <v>0</v>
      </c>
      <c r="E34">
        <f t="shared" ref="E34:E35" si="9">(C34/B34)-1</f>
        <v>0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7"/>
        <v>0</v>
      </c>
      <c r="E35" t="e">
        <f t="shared" si="9"/>
        <v>#DIV/0!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workbookViewId="0"/>
  </sheetViews>
  <sheetFormatPr baseColWidth="10" defaultRowHeight="15" x14ac:dyDescent="0.2"/>
  <cols>
    <col min="1" max="1" width="25.6640625" bestFit="1" customWidth="1"/>
    <col min="2" max="2" width="18.83203125" bestFit="1" customWidth="1"/>
    <col min="3" max="3" width="12" bestFit="1" customWidth="1"/>
  </cols>
  <sheetData>
    <row r="1" spans="1:5" x14ac:dyDescent="0.2">
      <c r="A1" t="s">
        <v>37</v>
      </c>
      <c r="B1" t="s">
        <v>10</v>
      </c>
      <c r="C1" t="s">
        <v>11</v>
      </c>
      <c r="D1" t="s">
        <v>12</v>
      </c>
    </row>
    <row r="2" spans="1:5" ht="61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39690</v>
      </c>
      <c r="C3">
        <v>37697</v>
      </c>
      <c r="D3">
        <f t="shared" ref="D3:D8" si="0">C3-B3</f>
        <v>-1993</v>
      </c>
      <c r="E3">
        <f t="shared" ref="E3:E8" si="1">(C3/B3)-1</f>
        <v>-5.0214159737969277E-2</v>
      </c>
    </row>
    <row r="4" spans="1:5" x14ac:dyDescent="0.2">
      <c r="A4" t="s">
        <v>18</v>
      </c>
      <c r="B4">
        <v>0</v>
      </c>
      <c r="C4">
        <v>0</v>
      </c>
      <c r="D4">
        <f t="shared" si="0"/>
        <v>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39690</v>
      </c>
      <c r="C9">
        <f>SUM(C3:C8)</f>
        <v>37697</v>
      </c>
      <c r="D9">
        <f t="shared" ref="D9" si="2">C9-B9</f>
        <v>-1993</v>
      </c>
      <c r="E9">
        <f t="shared" ref="E9" si="3">(C9/B9)-1</f>
        <v>-5.0214159737969277E-2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>C11-B11</f>
        <v>0</v>
      </c>
      <c r="E11" t="e">
        <f>(C11/B11)-1</f>
        <v>#DIV/0!</v>
      </c>
    </row>
    <row r="12" spans="1:5" x14ac:dyDescent="0.2">
      <c r="A12" t="s">
        <v>19</v>
      </c>
      <c r="B12">
        <v>0</v>
      </c>
      <c r="C12">
        <v>0</v>
      </c>
      <c r="D12">
        <f>C12-B12</f>
        <v>0</v>
      </c>
      <c r="E12" t="e">
        <f>(C12/B12)-1</f>
        <v>#DIV/0!</v>
      </c>
    </row>
    <row r="13" spans="1:5" x14ac:dyDescent="0.2">
      <c r="A13" t="s">
        <v>20</v>
      </c>
      <c r="B13">
        <v>0</v>
      </c>
      <c r="C13">
        <v>0</v>
      </c>
      <c r="D13">
        <f>C13-B13</f>
        <v>0</v>
      </c>
      <c r="E13" t="e">
        <f>(C13/B13)-1</f>
        <v>#DIV/0!</v>
      </c>
    </row>
    <row r="14" spans="1:5" x14ac:dyDescent="0.2">
      <c r="A14" t="s">
        <v>21</v>
      </c>
      <c r="B14">
        <v>0</v>
      </c>
      <c r="C14">
        <v>0</v>
      </c>
      <c r="D14">
        <f>C14-B14</f>
        <v>0</v>
      </c>
      <c r="E14" t="e">
        <f>(C14/B14)-1</f>
        <v>#DIV/0!</v>
      </c>
    </row>
    <row r="15" spans="1:5" x14ac:dyDescent="0.2">
      <c r="A15" t="s">
        <v>22</v>
      </c>
      <c r="B15">
        <v>0</v>
      </c>
      <c r="C15">
        <v>0</v>
      </c>
      <c r="D15">
        <f>C15-B15</f>
        <v>0</v>
      </c>
      <c r="E15" t="e">
        <f>(C15/B15)-1</f>
        <v>#DIV/0!</v>
      </c>
    </row>
    <row r="16" spans="1:5" x14ac:dyDescent="0.2">
      <c r="B16">
        <f>SUM(B11:B15)</f>
        <v>0</v>
      </c>
      <c r="C16">
        <f>SUM(C11:C15)</f>
        <v>0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4">C18-B18</f>
        <v>0</v>
      </c>
      <c r="E18" t="e">
        <f t="shared" ref="E18:E24" si="5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4"/>
        <v>0</v>
      </c>
      <c r="E19" t="e">
        <f t="shared" si="5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4"/>
        <v>0</v>
      </c>
      <c r="E20" t="e">
        <f t="shared" si="5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4"/>
        <v>0</v>
      </c>
      <c r="E21" t="e">
        <f t="shared" si="5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4"/>
        <v>0</v>
      </c>
      <c r="E22" t="e">
        <f t="shared" si="5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4"/>
        <v>0</v>
      </c>
      <c r="E23" t="e">
        <f t="shared" si="5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4"/>
        <v>0</v>
      </c>
      <c r="E24" t="e">
        <f t="shared" si="5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39690</v>
      </c>
      <c r="C26">
        <f>C24+C16+C9</f>
        <v>37697</v>
      </c>
      <c r="D26">
        <f>C26-B26</f>
        <v>-1993</v>
      </c>
      <c r="E26">
        <f>(C26/B26)-1</f>
        <v>-5.0214159737969277E-2</v>
      </c>
    </row>
    <row r="31" spans="1:5" x14ac:dyDescent="0.2">
      <c r="A31" t="s">
        <v>26</v>
      </c>
      <c r="B31">
        <f>B3+B4+B5+B11+B12+B18+B19</f>
        <v>39690</v>
      </c>
      <c r="C31">
        <f>C3+C4+C5+C12+C11+C18+C19</f>
        <v>37697</v>
      </c>
      <c r="D31">
        <f>C31-B31</f>
        <v>-1993</v>
      </c>
      <c r="E31">
        <f>(C31/B31)-1</f>
        <v>-5.0214159737969277E-2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6">C32-B32</f>
        <v>0</v>
      </c>
      <c r="E32" t="e">
        <f t="shared" ref="E32" si="7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6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6"/>
        <v>0</v>
      </c>
      <c r="E34" t="e">
        <f t="shared" ref="E34:E35" si="8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6"/>
        <v>0</v>
      </c>
      <c r="E35" t="e">
        <f t="shared" si="8"/>
        <v>#DIV/0!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33" sqref="B33"/>
    </sheetView>
  </sheetViews>
  <sheetFormatPr baseColWidth="10" defaultColWidth="8.83203125" defaultRowHeight="15" x14ac:dyDescent="0.2"/>
  <cols>
    <col min="1" max="1" width="28.33203125" bestFit="1" customWidth="1"/>
    <col min="2" max="2" width="22.6640625" customWidth="1"/>
    <col min="3" max="3" width="29.83203125" customWidth="1"/>
    <col min="4" max="4" width="11.83203125" customWidth="1"/>
    <col min="5" max="5" width="11.5" customWidth="1"/>
    <col min="7" max="7" width="11.6640625" bestFit="1" customWidth="1"/>
    <col min="10" max="10" width="27.6640625" bestFit="1" customWidth="1"/>
  </cols>
  <sheetData>
    <row r="1" spans="1:10" x14ac:dyDescent="0.2">
      <c r="A1" t="s">
        <v>2</v>
      </c>
      <c r="B1" s="12" t="s">
        <v>10</v>
      </c>
      <c r="C1" t="s">
        <v>11</v>
      </c>
      <c r="D1" s="29" t="s">
        <v>12</v>
      </c>
      <c r="E1" s="29"/>
    </row>
    <row r="2" spans="1:10" s="2" customFormat="1" ht="60" x14ac:dyDescent="0.2">
      <c r="B2" s="3" t="s">
        <v>13</v>
      </c>
      <c r="C2" s="2" t="s">
        <v>14</v>
      </c>
      <c r="D2" s="2" t="s">
        <v>15</v>
      </c>
      <c r="E2" s="2" t="s">
        <v>16</v>
      </c>
      <c r="G2"/>
      <c r="H2"/>
    </row>
    <row r="3" spans="1:10" x14ac:dyDescent="0.2">
      <c r="A3" t="s">
        <v>30</v>
      </c>
      <c r="B3">
        <v>10827</v>
      </c>
      <c r="C3">
        <v>10077</v>
      </c>
      <c r="D3">
        <f t="shared" ref="D3:D8" si="0">C3-B3</f>
        <v>-750</v>
      </c>
      <c r="E3" s="6">
        <f t="shared" ref="E3:E8" si="1">(C3/B3)-1</f>
        <v>-6.9271266278747579E-2</v>
      </c>
    </row>
    <row r="4" spans="1:10" x14ac:dyDescent="0.2">
      <c r="A4" s="4" t="s">
        <v>18</v>
      </c>
      <c r="B4" s="1">
        <v>27</v>
      </c>
      <c r="C4" s="1">
        <v>27</v>
      </c>
      <c r="D4" s="5">
        <f t="shared" si="0"/>
        <v>0</v>
      </c>
      <c r="E4" s="6">
        <f t="shared" si="1"/>
        <v>0</v>
      </c>
    </row>
    <row r="5" spans="1:10" x14ac:dyDescent="0.2">
      <c r="A5" s="7" t="s">
        <v>19</v>
      </c>
      <c r="B5" s="1">
        <v>1309</v>
      </c>
      <c r="C5" s="1">
        <v>806</v>
      </c>
      <c r="D5" s="5">
        <f t="shared" si="0"/>
        <v>-503</v>
      </c>
      <c r="E5" s="6">
        <f t="shared" si="1"/>
        <v>-0.38426279602750191</v>
      </c>
    </row>
    <row r="6" spans="1:10" x14ac:dyDescent="0.2">
      <c r="A6" s="7" t="s">
        <v>20</v>
      </c>
      <c r="B6" s="1">
        <v>2579</v>
      </c>
      <c r="C6" s="1">
        <v>2579</v>
      </c>
      <c r="D6" s="5">
        <f t="shared" si="0"/>
        <v>0</v>
      </c>
      <c r="E6" s="6">
        <f t="shared" si="1"/>
        <v>0</v>
      </c>
    </row>
    <row r="7" spans="1:10" x14ac:dyDescent="0.2">
      <c r="A7" s="7" t="s">
        <v>21</v>
      </c>
      <c r="B7" s="1">
        <v>0</v>
      </c>
      <c r="C7" s="1">
        <v>0</v>
      </c>
      <c r="D7" s="5">
        <f t="shared" si="0"/>
        <v>0</v>
      </c>
      <c r="E7" s="6" t="e">
        <f t="shared" si="1"/>
        <v>#DIV/0!</v>
      </c>
    </row>
    <row r="8" spans="1:10" x14ac:dyDescent="0.2">
      <c r="A8" s="7" t="s">
        <v>22</v>
      </c>
      <c r="B8" s="1">
        <v>0</v>
      </c>
      <c r="C8" s="1">
        <v>0</v>
      </c>
      <c r="D8" s="5">
        <f t="shared" si="0"/>
        <v>0</v>
      </c>
      <c r="E8" s="6" t="e">
        <f t="shared" si="1"/>
        <v>#DIV/0!</v>
      </c>
      <c r="J8" s="13"/>
    </row>
    <row r="9" spans="1:10" x14ac:dyDescent="0.2">
      <c r="A9" s="7" t="s">
        <v>17</v>
      </c>
      <c r="B9" s="8">
        <f>SUM(B3:B8)</f>
        <v>14742</v>
      </c>
      <c r="C9" s="9">
        <f>SUM(C3:C8)</f>
        <v>13489</v>
      </c>
      <c r="D9" s="5">
        <f t="shared" ref="D9" si="2">C9-B9</f>
        <v>-1253</v>
      </c>
      <c r="E9" s="6">
        <f t="shared" ref="E9" si="3">(C9/B9)-1</f>
        <v>-8.4995251661918347E-2</v>
      </c>
      <c r="J9" s="14"/>
    </row>
    <row r="10" spans="1:10" x14ac:dyDescent="0.2">
      <c r="A10" t="s">
        <v>23</v>
      </c>
      <c r="B10" s="1"/>
      <c r="C10" s="1"/>
      <c r="J10" s="14"/>
    </row>
    <row r="11" spans="1:10" x14ac:dyDescent="0.2">
      <c r="A11" s="4" t="s">
        <v>18</v>
      </c>
      <c r="B11" s="8">
        <v>95</v>
      </c>
      <c r="C11" s="8">
        <v>95</v>
      </c>
      <c r="D11" s="5">
        <f>C11-B11</f>
        <v>0</v>
      </c>
      <c r="E11" s="6">
        <f>(C11/B11)-1</f>
        <v>0</v>
      </c>
      <c r="J11" s="14"/>
    </row>
    <row r="12" spans="1:10" x14ac:dyDescent="0.2">
      <c r="A12" s="7" t="s">
        <v>19</v>
      </c>
      <c r="B12" s="8">
        <v>0</v>
      </c>
      <c r="C12" s="8">
        <v>0</v>
      </c>
      <c r="D12" s="5">
        <f>C12-B12</f>
        <v>0</v>
      </c>
      <c r="E12" s="6" t="e">
        <f>(C12/B12)-1</f>
        <v>#DIV/0!</v>
      </c>
      <c r="J12" s="14"/>
    </row>
    <row r="13" spans="1:10" x14ac:dyDescent="0.2">
      <c r="A13" s="7" t="s">
        <v>20</v>
      </c>
      <c r="B13" s="8">
        <v>0</v>
      </c>
      <c r="C13" s="8">
        <v>0</v>
      </c>
      <c r="D13" s="5">
        <f t="shared" ref="D13:D15" si="4">C13-B13</f>
        <v>0</v>
      </c>
      <c r="E13" s="6" t="e">
        <f t="shared" ref="E13:E15" si="5">(C13/B13)-1</f>
        <v>#DIV/0!</v>
      </c>
      <c r="J13" s="14"/>
    </row>
    <row r="14" spans="1:10" x14ac:dyDescent="0.2">
      <c r="A14" s="7" t="s">
        <v>21</v>
      </c>
      <c r="B14" s="8">
        <v>0</v>
      </c>
      <c r="C14" s="8">
        <v>0</v>
      </c>
      <c r="D14" s="5">
        <f t="shared" si="4"/>
        <v>0</v>
      </c>
      <c r="E14" s="6" t="e">
        <f t="shared" si="5"/>
        <v>#DIV/0!</v>
      </c>
      <c r="J14" s="14"/>
    </row>
    <row r="15" spans="1:10" x14ac:dyDescent="0.2">
      <c r="A15" s="7" t="s">
        <v>22</v>
      </c>
      <c r="B15" s="8">
        <v>0</v>
      </c>
      <c r="C15" s="8">
        <v>0</v>
      </c>
      <c r="D15" s="5">
        <f t="shared" si="4"/>
        <v>0</v>
      </c>
      <c r="E15" s="6" t="e">
        <f t="shared" si="5"/>
        <v>#DIV/0!</v>
      </c>
    </row>
    <row r="16" spans="1:10" x14ac:dyDescent="0.2">
      <c r="B16" s="8">
        <f>SUM(B11:B15)</f>
        <v>95</v>
      </c>
      <c r="C16" s="8">
        <f>SUM(C11:C15)</f>
        <v>95</v>
      </c>
      <c r="J16" s="4"/>
    </row>
    <row r="17" spans="1:10" x14ac:dyDescent="0.2">
      <c r="A17" t="s">
        <v>24</v>
      </c>
      <c r="B17" s="1"/>
      <c r="C17" s="1"/>
      <c r="J17" s="7"/>
    </row>
    <row r="18" spans="1:10" x14ac:dyDescent="0.2">
      <c r="A18" s="7" t="s">
        <v>29</v>
      </c>
      <c r="B18" s="1">
        <v>0</v>
      </c>
      <c r="C18" s="1">
        <v>0</v>
      </c>
      <c r="D18" s="5">
        <f>C18-B18</f>
        <v>0</v>
      </c>
      <c r="E18" s="6" t="e">
        <f t="shared" ref="E18:E24" si="6">(C18/B18)-1</f>
        <v>#DIV/0!</v>
      </c>
      <c r="J18" s="7"/>
    </row>
    <row r="19" spans="1:10" x14ac:dyDescent="0.2">
      <c r="A19" s="7" t="s">
        <v>19</v>
      </c>
      <c r="B19" s="1">
        <v>0</v>
      </c>
      <c r="C19" s="1">
        <v>0</v>
      </c>
      <c r="D19" s="5">
        <f t="shared" ref="D19:D24" si="7">C19-B19</f>
        <v>0</v>
      </c>
      <c r="E19" s="6" t="e">
        <f t="shared" si="6"/>
        <v>#DIV/0!</v>
      </c>
      <c r="J19" s="7"/>
    </row>
    <row r="20" spans="1:10" x14ac:dyDescent="0.2">
      <c r="A20" s="7" t="s">
        <v>20</v>
      </c>
      <c r="B20" s="1">
        <v>0</v>
      </c>
      <c r="C20" s="1">
        <v>0</v>
      </c>
      <c r="D20" s="5">
        <f t="shared" si="7"/>
        <v>0</v>
      </c>
      <c r="E20" s="6" t="e">
        <f t="shared" si="6"/>
        <v>#DIV/0!</v>
      </c>
      <c r="J20" s="7"/>
    </row>
    <row r="21" spans="1:10" x14ac:dyDescent="0.2">
      <c r="A21" s="7" t="s">
        <v>21</v>
      </c>
      <c r="B21" s="1">
        <v>0</v>
      </c>
      <c r="C21" s="1">
        <v>0</v>
      </c>
      <c r="D21" s="5">
        <f t="shared" si="7"/>
        <v>0</v>
      </c>
      <c r="E21" s="6" t="e">
        <f t="shared" si="6"/>
        <v>#DIV/0!</v>
      </c>
    </row>
    <row r="22" spans="1:10" x14ac:dyDescent="0.2">
      <c r="A22" s="7" t="s">
        <v>22</v>
      </c>
      <c r="B22" s="1">
        <v>0</v>
      </c>
      <c r="C22" s="1">
        <v>0</v>
      </c>
      <c r="D22" s="5">
        <f t="shared" si="7"/>
        <v>0</v>
      </c>
      <c r="E22" s="6" t="e">
        <f t="shared" si="6"/>
        <v>#DIV/0!</v>
      </c>
    </row>
    <row r="23" spans="1:10" x14ac:dyDescent="0.2">
      <c r="A23" s="7" t="s">
        <v>25</v>
      </c>
      <c r="B23" s="1">
        <v>0</v>
      </c>
      <c r="C23" s="1">
        <v>0</v>
      </c>
      <c r="D23" s="5">
        <f t="shared" si="7"/>
        <v>0</v>
      </c>
      <c r="E23" s="6" t="e">
        <f t="shared" si="6"/>
        <v>#DIV/0!</v>
      </c>
      <c r="J23" s="7"/>
    </row>
    <row r="24" spans="1:10" x14ac:dyDescent="0.2">
      <c r="B24" s="8">
        <f>SUM(B19:B23)</f>
        <v>0</v>
      </c>
      <c r="C24" s="8">
        <f>SUM(C19:C23)</f>
        <v>0</v>
      </c>
      <c r="D24" s="5">
        <f t="shared" si="7"/>
        <v>0</v>
      </c>
      <c r="E24" s="6" t="e">
        <f t="shared" si="6"/>
        <v>#DIV/0!</v>
      </c>
      <c r="J24" s="7"/>
    </row>
    <row r="25" spans="1:10" x14ac:dyDescent="0.2">
      <c r="D25" s="5" t="s">
        <v>9</v>
      </c>
      <c r="E25" s="6" t="s">
        <v>9</v>
      </c>
      <c r="J25" s="7"/>
    </row>
    <row r="26" spans="1:10" x14ac:dyDescent="0.2">
      <c r="B26" s="10">
        <f>B24+B16+B9</f>
        <v>14837</v>
      </c>
      <c r="C26" s="10">
        <f>C24+C16+C9</f>
        <v>13584</v>
      </c>
      <c r="D26" s="5">
        <f>C26-B26</f>
        <v>-1253</v>
      </c>
      <c r="E26" s="6">
        <f>(C26/B26)-1</f>
        <v>-8.4451034575722894E-2</v>
      </c>
      <c r="J26" s="7"/>
    </row>
    <row r="27" spans="1:10" x14ac:dyDescent="0.2">
      <c r="J27" s="7"/>
    </row>
    <row r="28" spans="1:10" x14ac:dyDescent="0.2">
      <c r="J28" s="7"/>
    </row>
    <row r="31" spans="1:10" x14ac:dyDescent="0.2">
      <c r="A31" t="s">
        <v>26</v>
      </c>
      <c r="B31" s="5">
        <f>B3+B4+B5+B11+B12+B18+B19</f>
        <v>12258</v>
      </c>
      <c r="C31" s="5">
        <f>C3+C4+C5+C11+C12+C18+C19</f>
        <v>11005</v>
      </c>
      <c r="D31" s="5">
        <f>C31-B31</f>
        <v>-1253</v>
      </c>
      <c r="E31" s="11">
        <f>(C31/B31)-1</f>
        <v>-0.10221895904715284</v>
      </c>
    </row>
    <row r="32" spans="1:10" x14ac:dyDescent="0.2">
      <c r="A32" t="s">
        <v>21</v>
      </c>
      <c r="B32" s="5">
        <f>B7+B21+B14</f>
        <v>0</v>
      </c>
      <c r="C32" s="5">
        <f>C7+C21+C14</f>
        <v>0</v>
      </c>
      <c r="D32" s="5">
        <f t="shared" ref="D32:D35" si="8">C32-B32</f>
        <v>0</v>
      </c>
      <c r="E32" s="6" t="e">
        <f t="shared" ref="E32" si="9">(C32/B32)-1</f>
        <v>#DIV/0!</v>
      </c>
    </row>
    <row r="33" spans="1:5" x14ac:dyDescent="0.2">
      <c r="A33" t="s">
        <v>27</v>
      </c>
      <c r="B33" s="5">
        <f>B8+B22+B14</f>
        <v>0</v>
      </c>
      <c r="C33" s="5">
        <f>C8+C22+C14</f>
        <v>0</v>
      </c>
      <c r="D33" s="5">
        <f t="shared" si="8"/>
        <v>0</v>
      </c>
      <c r="E33" s="6" t="e">
        <f>(C33/B33)-1</f>
        <v>#DIV/0!</v>
      </c>
    </row>
    <row r="34" spans="1:5" x14ac:dyDescent="0.2">
      <c r="A34" t="s">
        <v>20</v>
      </c>
      <c r="B34" s="5">
        <f>B6+B13+B20</f>
        <v>2579</v>
      </c>
      <c r="C34" s="5">
        <f>C6+C13+C20</f>
        <v>2579</v>
      </c>
      <c r="D34" s="5">
        <f t="shared" si="8"/>
        <v>0</v>
      </c>
      <c r="E34" s="6">
        <f t="shared" ref="E34:E35" si="10">(C34/B34)-1</f>
        <v>0</v>
      </c>
    </row>
    <row r="35" spans="1:5" x14ac:dyDescent="0.2">
      <c r="A35" t="s">
        <v>28</v>
      </c>
      <c r="B35" s="5">
        <f>B23</f>
        <v>0</v>
      </c>
      <c r="C35" s="5">
        <f>C23</f>
        <v>0</v>
      </c>
      <c r="D35" s="5">
        <f t="shared" si="8"/>
        <v>0</v>
      </c>
      <c r="E35" s="6" t="e">
        <f t="shared" si="10"/>
        <v>#DIV/0!</v>
      </c>
    </row>
  </sheetData>
  <mergeCells count="1">
    <mergeCell ref="D1:E1"/>
  </mergeCell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B32" sqref="B32"/>
    </sheetView>
  </sheetViews>
  <sheetFormatPr baseColWidth="10" defaultRowHeight="15" x14ac:dyDescent="0.2"/>
  <cols>
    <col min="1" max="1" width="25.6640625" bestFit="1" customWidth="1"/>
    <col min="2" max="2" width="26" customWidth="1"/>
    <col min="3" max="3" width="12" bestFit="1" customWidth="1"/>
  </cols>
  <sheetData>
    <row r="1" spans="1:5" x14ac:dyDescent="0.2">
      <c r="A1" t="s">
        <v>7</v>
      </c>
      <c r="B1" t="s">
        <v>10</v>
      </c>
      <c r="C1" t="s">
        <v>11</v>
      </c>
      <c r="D1" t="s">
        <v>12</v>
      </c>
    </row>
    <row r="2" spans="1:5" ht="51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9278</v>
      </c>
      <c r="C3">
        <v>8350</v>
      </c>
      <c r="D3">
        <f t="shared" ref="D3:D8" si="0">C3-B3</f>
        <v>-928</v>
      </c>
      <c r="E3">
        <f t="shared" ref="E3:E8" si="1">(C3/B3)-1</f>
        <v>-0.10002155636990728</v>
      </c>
    </row>
    <row r="4" spans="1:5" x14ac:dyDescent="0.2">
      <c r="A4" t="s">
        <v>18</v>
      </c>
      <c r="B4">
        <v>0</v>
      </c>
      <c r="C4">
        <v>0</v>
      </c>
      <c r="D4">
        <f t="shared" si="0"/>
        <v>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9278</v>
      </c>
      <c r="C9">
        <f>SUM(C3:C8)</f>
        <v>8350</v>
      </c>
      <c r="D9">
        <f t="shared" ref="D9" si="2">C9-B9</f>
        <v>-928</v>
      </c>
      <c r="E9">
        <f t="shared" ref="E9" si="3">(C9/B9)-1</f>
        <v>-0.10002155636990728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 t="shared" ref="D11:D16" si="4">C11-B11</f>
        <v>0</v>
      </c>
      <c r="E11" t="e">
        <f t="shared" ref="E11:E16" si="5">(C11/B11)-1</f>
        <v>#DIV/0!</v>
      </c>
    </row>
    <row r="12" spans="1:5" x14ac:dyDescent="0.2">
      <c r="A12" t="s">
        <v>19</v>
      </c>
      <c r="B12">
        <v>0</v>
      </c>
      <c r="C12">
        <v>0</v>
      </c>
      <c r="D12">
        <f t="shared" si="4"/>
        <v>0</v>
      </c>
      <c r="E12" t="e">
        <f t="shared" si="5"/>
        <v>#DIV/0!</v>
      </c>
    </row>
    <row r="13" spans="1:5" x14ac:dyDescent="0.2">
      <c r="A13" t="s">
        <v>20</v>
      </c>
      <c r="B13">
        <v>0</v>
      </c>
      <c r="C13">
        <v>0</v>
      </c>
      <c r="D13">
        <f t="shared" si="4"/>
        <v>0</v>
      </c>
      <c r="E13" t="e">
        <f t="shared" si="5"/>
        <v>#DIV/0!</v>
      </c>
    </row>
    <row r="14" spans="1:5" x14ac:dyDescent="0.2">
      <c r="A14" t="s">
        <v>21</v>
      </c>
      <c r="B14">
        <v>0</v>
      </c>
      <c r="C14">
        <v>0</v>
      </c>
      <c r="D14">
        <f t="shared" si="4"/>
        <v>0</v>
      </c>
      <c r="E14" t="e">
        <f t="shared" si="5"/>
        <v>#DIV/0!</v>
      </c>
    </row>
    <row r="15" spans="1:5" x14ac:dyDescent="0.2">
      <c r="A15" t="s">
        <v>22</v>
      </c>
      <c r="B15">
        <v>0</v>
      </c>
      <c r="C15">
        <v>0</v>
      </c>
      <c r="D15">
        <f t="shared" si="4"/>
        <v>0</v>
      </c>
      <c r="E15" t="e">
        <f t="shared" si="5"/>
        <v>#DIV/0!</v>
      </c>
    </row>
    <row r="16" spans="1:5" x14ac:dyDescent="0.2">
      <c r="B16">
        <f>SUM(B11:B15)</f>
        <v>0</v>
      </c>
      <c r="C16">
        <f>SUM(C11:C15)</f>
        <v>0</v>
      </c>
      <c r="D16">
        <f t="shared" si="4"/>
        <v>0</v>
      </c>
      <c r="E16" t="e">
        <f t="shared" si="5"/>
        <v>#DIV/0!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6">C18-B18</f>
        <v>0</v>
      </c>
      <c r="E18" t="e">
        <f t="shared" ref="E18:E24" si="7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6"/>
        <v>0</v>
      </c>
      <c r="E19" t="e">
        <f t="shared" si="7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6"/>
        <v>0</v>
      </c>
      <c r="E20" t="e">
        <f t="shared" si="7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6"/>
        <v>0</v>
      </c>
      <c r="E21" t="e">
        <f t="shared" si="7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6"/>
        <v>0</v>
      </c>
      <c r="E22" t="e">
        <f t="shared" si="7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6"/>
        <v>0</v>
      </c>
      <c r="E23" t="e">
        <f t="shared" si="7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6"/>
        <v>0</v>
      </c>
      <c r="E24" t="e">
        <f t="shared" si="7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9278</v>
      </c>
      <c r="C26">
        <f>C24+C16+C9</f>
        <v>8350</v>
      </c>
      <c r="D26">
        <f>C26-B26</f>
        <v>-928</v>
      </c>
      <c r="E26">
        <f>(C26/B26)-1</f>
        <v>-0.10002155636990728</v>
      </c>
    </row>
    <row r="31" spans="1:5" x14ac:dyDescent="0.2">
      <c r="A31" t="s">
        <v>26</v>
      </c>
      <c r="B31">
        <f>B3+B4+B5+B11+B12+B18+B19</f>
        <v>9278</v>
      </c>
      <c r="C31">
        <v>0</v>
      </c>
      <c r="D31">
        <f>C31-B31</f>
        <v>-9278</v>
      </c>
      <c r="E31">
        <f>(C31/B31)-1</f>
        <v>-1</v>
      </c>
    </row>
    <row r="32" spans="1:5" x14ac:dyDescent="0.2">
      <c r="A32" t="s">
        <v>21</v>
      </c>
      <c r="B32">
        <f>B7+B21+B14</f>
        <v>0</v>
      </c>
      <c r="C32">
        <f>C7+C21+C14</f>
        <v>0</v>
      </c>
      <c r="D32">
        <f t="shared" ref="D32:D35" si="8">C32-B32</f>
        <v>0</v>
      </c>
      <c r="E32" t="e">
        <f t="shared" ref="E32" si="9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8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8"/>
        <v>0</v>
      </c>
      <c r="E34" t="e">
        <f t="shared" ref="E34:E35" si="10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8"/>
        <v>0</v>
      </c>
      <c r="E35" t="e">
        <f t="shared" si="10"/>
        <v>#DIV/0!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C31" sqref="C31"/>
    </sheetView>
  </sheetViews>
  <sheetFormatPr baseColWidth="10" defaultRowHeight="15" x14ac:dyDescent="0.2"/>
  <cols>
    <col min="1" max="1" width="25.6640625" bestFit="1" customWidth="1"/>
    <col min="2" max="2" width="46" bestFit="1" customWidth="1"/>
    <col min="3" max="3" width="12" bestFit="1" customWidth="1"/>
    <col min="4" max="4" width="16" customWidth="1"/>
  </cols>
  <sheetData>
    <row r="1" spans="1:5" x14ac:dyDescent="0.2">
      <c r="A1" t="s">
        <v>3</v>
      </c>
      <c r="B1" s="15" t="s">
        <v>10</v>
      </c>
      <c r="C1" t="s">
        <v>11</v>
      </c>
      <c r="D1" t="s">
        <v>12</v>
      </c>
    </row>
    <row r="2" spans="1:5" ht="48" customHeight="1" x14ac:dyDescent="0.2">
      <c r="B2" s="16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4257</v>
      </c>
      <c r="C3">
        <v>4148</v>
      </c>
      <c r="D3">
        <f t="shared" ref="D3:D8" si="0">C3-B3</f>
        <v>-109</v>
      </c>
      <c r="E3">
        <f t="shared" ref="E3:E8" si="1">(C3/B3)-1</f>
        <v>-2.5604886070002331E-2</v>
      </c>
    </row>
    <row r="4" spans="1:5" x14ac:dyDescent="0.2">
      <c r="A4" t="s">
        <v>18</v>
      </c>
      <c r="B4">
        <v>473</v>
      </c>
      <c r="C4">
        <v>1000</v>
      </c>
      <c r="D4">
        <f t="shared" si="0"/>
        <v>527</v>
      </c>
      <c r="E4">
        <f t="shared" si="1"/>
        <v>1.1141649048625792</v>
      </c>
    </row>
    <row r="5" spans="1:5" x14ac:dyDescent="0.2">
      <c r="A5" t="s">
        <v>19</v>
      </c>
      <c r="B5">
        <v>5048</v>
      </c>
      <c r="C5">
        <v>4120</v>
      </c>
      <c r="D5">
        <f t="shared" si="0"/>
        <v>-928</v>
      </c>
      <c r="E5">
        <f t="shared" si="1"/>
        <v>-0.18383518225039619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9778</v>
      </c>
      <c r="C9">
        <f>SUM(C3:C8)</f>
        <v>9268</v>
      </c>
      <c r="D9">
        <f t="shared" ref="D9" si="2">C9-B9</f>
        <v>-510</v>
      </c>
      <c r="E9">
        <f t="shared" ref="E9" si="3">(C9/B9)-1</f>
        <v>-5.2157905502147717E-2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 t="shared" ref="D11:D16" si="4">C11-B11</f>
        <v>0</v>
      </c>
      <c r="E11" t="e">
        <f t="shared" ref="E11:E16" si="5">(C11/B11)-1</f>
        <v>#DIV/0!</v>
      </c>
    </row>
    <row r="12" spans="1:5" x14ac:dyDescent="0.2">
      <c r="A12" t="s">
        <v>19</v>
      </c>
      <c r="B12">
        <v>0</v>
      </c>
      <c r="C12">
        <v>0</v>
      </c>
      <c r="D12">
        <f t="shared" si="4"/>
        <v>0</v>
      </c>
      <c r="E12" t="e">
        <f t="shared" si="5"/>
        <v>#DIV/0!</v>
      </c>
    </row>
    <row r="13" spans="1:5" x14ac:dyDescent="0.2">
      <c r="A13" t="s">
        <v>20</v>
      </c>
      <c r="B13">
        <v>0</v>
      </c>
      <c r="C13">
        <v>0</v>
      </c>
      <c r="D13">
        <f t="shared" si="4"/>
        <v>0</v>
      </c>
      <c r="E13" t="e">
        <f t="shared" si="5"/>
        <v>#DIV/0!</v>
      </c>
    </row>
    <row r="14" spans="1:5" x14ac:dyDescent="0.2">
      <c r="A14" t="s">
        <v>21</v>
      </c>
      <c r="B14">
        <v>0</v>
      </c>
      <c r="C14">
        <v>0</v>
      </c>
      <c r="D14">
        <f t="shared" si="4"/>
        <v>0</v>
      </c>
      <c r="E14" t="e">
        <f t="shared" si="5"/>
        <v>#DIV/0!</v>
      </c>
    </row>
    <row r="15" spans="1:5" x14ac:dyDescent="0.2">
      <c r="A15" t="s">
        <v>22</v>
      </c>
      <c r="B15">
        <v>0</v>
      </c>
      <c r="C15">
        <v>0</v>
      </c>
      <c r="D15">
        <f t="shared" si="4"/>
        <v>0</v>
      </c>
      <c r="E15" t="e">
        <f t="shared" si="5"/>
        <v>#DIV/0!</v>
      </c>
    </row>
    <row r="16" spans="1:5" x14ac:dyDescent="0.2">
      <c r="B16">
        <f>SUM(B11:B15)</f>
        <v>0</v>
      </c>
      <c r="C16">
        <f>SUM(C11:C15)</f>
        <v>0</v>
      </c>
      <c r="D16">
        <f t="shared" si="4"/>
        <v>0</v>
      </c>
      <c r="E16" t="e">
        <f t="shared" si="5"/>
        <v>#DIV/0!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</row>
    <row r="19" spans="1:5" x14ac:dyDescent="0.2">
      <c r="A19" t="s">
        <v>19</v>
      </c>
      <c r="B19">
        <v>0</v>
      </c>
      <c r="C19">
        <v>0</v>
      </c>
      <c r="D19">
        <f t="shared" ref="D19:D24" si="6">C19-B19</f>
        <v>0</v>
      </c>
      <c r="E19" t="e">
        <f t="shared" ref="E19:E24" si="7">(C19/B19)-1</f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6"/>
        <v>0</v>
      </c>
      <c r="E20" t="e">
        <f t="shared" si="7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6"/>
        <v>0</v>
      </c>
      <c r="E21" t="e">
        <f t="shared" si="7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6"/>
        <v>0</v>
      </c>
      <c r="E22" t="e">
        <f t="shared" si="7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6"/>
        <v>0</v>
      </c>
      <c r="E23" t="e">
        <f t="shared" si="7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6"/>
        <v>0</v>
      </c>
      <c r="E24" t="e">
        <f t="shared" si="7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9778</v>
      </c>
      <c r="C26">
        <f>C24+C16+C9</f>
        <v>9268</v>
      </c>
      <c r="D26">
        <f>C26-B26</f>
        <v>-510</v>
      </c>
      <c r="E26">
        <f>(C26/B26)-1</f>
        <v>-5.2157905502147717E-2</v>
      </c>
    </row>
    <row r="31" spans="1:5" x14ac:dyDescent="0.2">
      <c r="A31" t="s">
        <v>26</v>
      </c>
      <c r="B31">
        <f>B3+B4+B5+B11+B12+B18+B19</f>
        <v>9778</v>
      </c>
      <c r="C31">
        <f>C3+C4+C5+C11+C12+C18+C19</f>
        <v>9268</v>
      </c>
      <c r="D31">
        <f>C31-B31</f>
        <v>-510</v>
      </c>
      <c r="E31">
        <f>(C31/B31)-1</f>
        <v>-5.2157905502147717E-2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8">C32-B32</f>
        <v>0</v>
      </c>
      <c r="E32" t="e">
        <f t="shared" ref="E32" si="9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8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8"/>
        <v>0</v>
      </c>
      <c r="E34" t="e">
        <f t="shared" ref="E34:E35" si="10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8"/>
        <v>0</v>
      </c>
      <c r="E35" t="e">
        <f t="shared" si="10"/>
        <v>#DIV/0!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/>
  </sheetViews>
  <sheetFormatPr baseColWidth="10" defaultRowHeight="15" x14ac:dyDescent="0.2"/>
  <cols>
    <col min="1" max="1" width="25.6640625" bestFit="1" customWidth="1"/>
    <col min="2" max="2" width="13.5" customWidth="1"/>
    <col min="3" max="3" width="12" bestFit="1" customWidth="1"/>
  </cols>
  <sheetData>
    <row r="1" spans="1:5" x14ac:dyDescent="0.2">
      <c r="A1" t="s">
        <v>34</v>
      </c>
      <c r="B1" t="s">
        <v>10</v>
      </c>
      <c r="C1" t="s">
        <v>11</v>
      </c>
      <c r="D1" t="s">
        <v>12</v>
      </c>
    </row>
    <row r="2" spans="1:5" ht="56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0</v>
      </c>
      <c r="C3">
        <v>0</v>
      </c>
      <c r="D3">
        <f t="shared" ref="D3:D8" si="0">C3-B3</f>
        <v>0</v>
      </c>
      <c r="E3" t="e">
        <f t="shared" ref="E3:E8" si="1">(C3/B3)-1</f>
        <v>#DIV/0!</v>
      </c>
    </row>
    <row r="4" spans="1:5" x14ac:dyDescent="0.2">
      <c r="A4" t="s">
        <v>18</v>
      </c>
      <c r="B4">
        <v>3625</v>
      </c>
      <c r="C4">
        <v>0</v>
      </c>
      <c r="D4">
        <f t="shared" si="0"/>
        <v>-3625</v>
      </c>
      <c r="E4">
        <f t="shared" si="1"/>
        <v>-1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9101</v>
      </c>
      <c r="C7">
        <v>8362</v>
      </c>
      <c r="D7">
        <f t="shared" si="0"/>
        <v>-739</v>
      </c>
      <c r="E7">
        <f t="shared" si="1"/>
        <v>-8.119986814635749E-2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12726</v>
      </c>
      <c r="C9">
        <f>SUM(C3:C8)</f>
        <v>8362</v>
      </c>
      <c r="D9">
        <f t="shared" ref="D9" si="2">C9-B9</f>
        <v>-4364</v>
      </c>
      <c r="E9">
        <f t="shared" ref="E9" si="3">(C9/B9)-1</f>
        <v>-0.34292000628634289</v>
      </c>
    </row>
    <row r="10" spans="1:5" x14ac:dyDescent="0.2">
      <c r="A10" t="s">
        <v>23</v>
      </c>
    </row>
    <row r="11" spans="1:5" x14ac:dyDescent="0.2">
      <c r="A11" t="s">
        <v>18</v>
      </c>
      <c r="B11">
        <v>140</v>
      </c>
      <c r="C11">
        <v>0</v>
      </c>
      <c r="D11">
        <f>C11-B11</f>
        <v>-140</v>
      </c>
      <c r="E11">
        <f>(C11/B11)-1</f>
        <v>-1</v>
      </c>
    </row>
    <row r="12" spans="1:5" x14ac:dyDescent="0.2">
      <c r="A12" t="s">
        <v>19</v>
      </c>
      <c r="B12">
        <v>0</v>
      </c>
      <c r="C12">
        <v>0</v>
      </c>
      <c r="D12">
        <f t="shared" ref="D12:D15" si="4">C12-B12</f>
        <v>0</v>
      </c>
      <c r="E12" t="e">
        <f t="shared" ref="E12:E15" si="5">(C12/B12)-1</f>
        <v>#DIV/0!</v>
      </c>
    </row>
    <row r="13" spans="1:5" x14ac:dyDescent="0.2">
      <c r="A13" t="s">
        <v>20</v>
      </c>
      <c r="B13">
        <v>0</v>
      </c>
      <c r="C13">
        <v>0</v>
      </c>
      <c r="D13">
        <f t="shared" si="4"/>
        <v>0</v>
      </c>
      <c r="E13" t="e">
        <f t="shared" si="5"/>
        <v>#DIV/0!</v>
      </c>
    </row>
    <row r="14" spans="1:5" x14ac:dyDescent="0.2">
      <c r="A14" t="s">
        <v>21</v>
      </c>
      <c r="B14">
        <v>0</v>
      </c>
      <c r="C14">
        <v>0</v>
      </c>
      <c r="D14">
        <f t="shared" si="4"/>
        <v>0</v>
      </c>
      <c r="E14" t="e">
        <f t="shared" si="5"/>
        <v>#DIV/0!</v>
      </c>
    </row>
    <row r="15" spans="1:5" x14ac:dyDescent="0.2">
      <c r="A15" t="s">
        <v>22</v>
      </c>
      <c r="B15">
        <v>0</v>
      </c>
      <c r="C15">
        <v>0</v>
      </c>
      <c r="D15">
        <f t="shared" si="4"/>
        <v>0</v>
      </c>
      <c r="E15" t="e">
        <f t="shared" si="5"/>
        <v>#DIV/0!</v>
      </c>
    </row>
    <row r="16" spans="1:5" x14ac:dyDescent="0.2">
      <c r="B16">
        <f>SUM(B11:B15)</f>
        <v>140</v>
      </c>
      <c r="C16">
        <f>SUM(C11:C15)</f>
        <v>0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</row>
    <row r="19" spans="1:5" x14ac:dyDescent="0.2">
      <c r="A19" t="s">
        <v>19</v>
      </c>
      <c r="B19">
        <v>0</v>
      </c>
      <c r="C19">
        <v>0</v>
      </c>
      <c r="D19">
        <f t="shared" ref="D19:D24" si="6">C19-B19</f>
        <v>0</v>
      </c>
      <c r="E19" t="e">
        <f t="shared" ref="E19:E24" si="7">(C19/B19)-1</f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6"/>
        <v>0</v>
      </c>
      <c r="E20" t="e">
        <f t="shared" si="7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6"/>
        <v>0</v>
      </c>
      <c r="E21" t="e">
        <f t="shared" si="7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6"/>
        <v>0</v>
      </c>
      <c r="E22" t="e">
        <f t="shared" si="7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6"/>
        <v>0</v>
      </c>
      <c r="E23" t="e">
        <f t="shared" si="7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6"/>
        <v>0</v>
      </c>
      <c r="E24" t="e">
        <f t="shared" si="7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12866</v>
      </c>
      <c r="C26">
        <f>C24+C16+C9</f>
        <v>8362</v>
      </c>
      <c r="D26">
        <f>C26-B26</f>
        <v>-4504</v>
      </c>
      <c r="E26">
        <f>(C26/B26)-1</f>
        <v>-0.35006995181097467</v>
      </c>
    </row>
    <row r="31" spans="1:5" x14ac:dyDescent="0.2">
      <c r="A31" t="s">
        <v>26</v>
      </c>
      <c r="B31">
        <f>B3+B4+B5+B11+B12+B18+B19</f>
        <v>3765</v>
      </c>
      <c r="C31">
        <f>C3+C4+C5+C11+C12+C18+C19</f>
        <v>0</v>
      </c>
      <c r="D31">
        <f>C31-B31</f>
        <v>-3765</v>
      </c>
      <c r="E31">
        <f>(C31/B31)-1</f>
        <v>-1</v>
      </c>
    </row>
    <row r="32" spans="1:5" x14ac:dyDescent="0.2">
      <c r="A32" t="s">
        <v>21</v>
      </c>
      <c r="B32">
        <f>B7+B21+B14</f>
        <v>9101</v>
      </c>
      <c r="C32">
        <f>C7+C21+C14</f>
        <v>8362</v>
      </c>
      <c r="D32">
        <f t="shared" ref="D32:D35" si="8">C32-B32</f>
        <v>-739</v>
      </c>
      <c r="E32">
        <f t="shared" ref="E32" si="9">(C32/B32)-1</f>
        <v>-8.119986814635749E-2</v>
      </c>
    </row>
    <row r="33" spans="1:5" x14ac:dyDescent="0.2">
      <c r="A33" t="s">
        <v>27</v>
      </c>
      <c r="B33">
        <f>B8+B22+B14</f>
        <v>0</v>
      </c>
      <c r="C33">
        <f>C8+C22+C14</f>
        <v>0</v>
      </c>
      <c r="D33">
        <f t="shared" si="8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8"/>
        <v>0</v>
      </c>
      <c r="E34" t="e">
        <f t="shared" ref="E34:E35" si="10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8"/>
        <v>0</v>
      </c>
      <c r="E35" t="e">
        <f t="shared" si="10"/>
        <v>#DIV/0!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/>
  </sheetViews>
  <sheetFormatPr baseColWidth="10" defaultRowHeight="15" x14ac:dyDescent="0.2"/>
  <cols>
    <col min="1" max="1" width="29" bestFit="1" customWidth="1"/>
    <col min="2" max="2" width="22.6640625" customWidth="1"/>
    <col min="3" max="3" width="12" bestFit="1" customWidth="1"/>
  </cols>
  <sheetData>
    <row r="1" spans="1:5" x14ac:dyDescent="0.2">
      <c r="A1" t="s">
        <v>32</v>
      </c>
      <c r="B1" s="17" t="s">
        <v>10</v>
      </c>
      <c r="C1" t="s">
        <v>11</v>
      </c>
      <c r="D1" t="s">
        <v>12</v>
      </c>
    </row>
    <row r="2" spans="1:5" ht="76" customHeight="1" x14ac:dyDescent="0.2">
      <c r="B2" s="18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3136</v>
      </c>
      <c r="C3">
        <v>3322</v>
      </c>
      <c r="D3">
        <f t="shared" ref="D3:D8" si="0">C3-B3</f>
        <v>186</v>
      </c>
      <c r="E3">
        <f t="shared" ref="E3:E8" si="1">(C3/B3)-1</f>
        <v>5.9311224489795977E-2</v>
      </c>
    </row>
    <row r="4" spans="1:5" x14ac:dyDescent="0.2">
      <c r="A4" t="s">
        <v>18</v>
      </c>
      <c r="B4">
        <v>200</v>
      </c>
      <c r="C4">
        <v>0</v>
      </c>
      <c r="D4">
        <f t="shared" si="0"/>
        <v>-200</v>
      </c>
      <c r="E4">
        <f t="shared" si="1"/>
        <v>-1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3336</v>
      </c>
      <c r="C9">
        <f>SUM(C3:C8)</f>
        <v>3322</v>
      </c>
      <c r="D9">
        <f t="shared" ref="D9" si="2">C9-B9</f>
        <v>-14</v>
      </c>
      <c r="E9">
        <f t="shared" ref="E9" si="3">(C9/B9)-1</f>
        <v>-4.1966426858512929E-3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>C11-B11</f>
        <v>0</v>
      </c>
      <c r="E11" t="e">
        <f>(C11/B11)-1</f>
        <v>#DIV/0!</v>
      </c>
    </row>
    <row r="12" spans="1:5" x14ac:dyDescent="0.2">
      <c r="A12" t="s">
        <v>19</v>
      </c>
    </row>
    <row r="13" spans="1:5" x14ac:dyDescent="0.2">
      <c r="A13" t="s">
        <v>20</v>
      </c>
    </row>
    <row r="14" spans="1:5" x14ac:dyDescent="0.2">
      <c r="A14" t="s">
        <v>21</v>
      </c>
    </row>
    <row r="15" spans="1:5" x14ac:dyDescent="0.2">
      <c r="A15" t="s">
        <v>22</v>
      </c>
    </row>
    <row r="16" spans="1:5" x14ac:dyDescent="0.2">
      <c r="B16">
        <f>SUM(B11:B15)</f>
        <v>0</v>
      </c>
      <c r="C16">
        <f>SUM(C11:C15)</f>
        <v>0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4">C18-B18</f>
        <v>0</v>
      </c>
      <c r="E18" t="e">
        <f t="shared" ref="E18:E24" si="5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4"/>
        <v>0</v>
      </c>
      <c r="E19" t="e">
        <f t="shared" si="5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4"/>
        <v>0</v>
      </c>
      <c r="E20" t="e">
        <f t="shared" si="5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4"/>
        <v>0</v>
      </c>
      <c r="E21" t="e">
        <f t="shared" si="5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4"/>
        <v>0</v>
      </c>
      <c r="E22" t="e">
        <f t="shared" si="5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4"/>
        <v>0</v>
      </c>
      <c r="E23" t="e">
        <f t="shared" si="5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4"/>
        <v>0</v>
      </c>
      <c r="E24" t="e">
        <f t="shared" si="5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3336</v>
      </c>
      <c r="C26">
        <f>C24+C16+C9</f>
        <v>3322</v>
      </c>
      <c r="D26">
        <f>C26-B26</f>
        <v>-14</v>
      </c>
      <c r="E26">
        <f>(C26/B26)-1</f>
        <v>-4.1966426858512929E-3</v>
      </c>
    </row>
    <row r="31" spans="1:5" x14ac:dyDescent="0.2">
      <c r="A31" t="s">
        <v>26</v>
      </c>
      <c r="B31">
        <f>B3+B4+B5+B11+B12+B18+B19</f>
        <v>3336</v>
      </c>
      <c r="C31">
        <f>C3+C4+C5+C11+C12+C18+C19</f>
        <v>3322</v>
      </c>
      <c r="D31">
        <f>C31-B31</f>
        <v>-14</v>
      </c>
      <c r="E31">
        <f>(C31/B31)-1</f>
        <v>-4.1966426858512929E-3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6">C32-B32</f>
        <v>0</v>
      </c>
      <c r="E32" t="e">
        <f t="shared" ref="E32" si="7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6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6"/>
        <v>0</v>
      </c>
      <c r="E34" t="e">
        <f t="shared" ref="E34:E35" si="8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6"/>
        <v>0</v>
      </c>
      <c r="E35" t="e">
        <f t="shared" si="8"/>
        <v>#DIV/0!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/>
  </sheetViews>
  <sheetFormatPr baseColWidth="10" defaultRowHeight="15" x14ac:dyDescent="0.2"/>
  <cols>
    <col min="1" max="1" width="25.6640625" bestFit="1" customWidth="1"/>
    <col min="2" max="2" width="22.6640625" customWidth="1"/>
    <col min="3" max="3" width="12" bestFit="1" customWidth="1"/>
  </cols>
  <sheetData>
    <row r="1" spans="1:5" x14ac:dyDescent="0.2">
      <c r="A1" t="s">
        <v>31</v>
      </c>
      <c r="B1" s="17" t="s">
        <v>10</v>
      </c>
      <c r="C1" t="s">
        <v>11</v>
      </c>
      <c r="D1" t="s">
        <v>12</v>
      </c>
    </row>
    <row r="2" spans="1:5" ht="69" customHeight="1" x14ac:dyDescent="0.2">
      <c r="B2" s="18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2265</v>
      </c>
      <c r="C3">
        <v>2040</v>
      </c>
      <c r="D3">
        <f t="shared" ref="D3:D8" si="0">C3-B3</f>
        <v>-225</v>
      </c>
      <c r="E3">
        <f t="shared" ref="E3:E8" si="1">(C3/B3)-1</f>
        <v>-9.9337748344370813E-2</v>
      </c>
    </row>
    <row r="4" spans="1:5" x14ac:dyDescent="0.2">
      <c r="A4" t="s">
        <v>18</v>
      </c>
      <c r="B4">
        <v>0</v>
      </c>
      <c r="C4">
        <v>0</v>
      </c>
      <c r="D4">
        <f t="shared" si="0"/>
        <v>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0</v>
      </c>
      <c r="D5">
        <f t="shared" si="0"/>
        <v>0</v>
      </c>
      <c r="E5" t="e">
        <f t="shared" si="1"/>
        <v>#DIV/0!</v>
      </c>
    </row>
    <row r="6" spans="1:5" x14ac:dyDescent="0.2">
      <c r="A6" t="s">
        <v>20</v>
      </c>
      <c r="B6">
        <v>199</v>
      </c>
      <c r="C6">
        <v>239</v>
      </c>
      <c r="D6">
        <f t="shared" si="0"/>
        <v>40</v>
      </c>
      <c r="E6">
        <f t="shared" si="1"/>
        <v>0.20100502512562812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67</v>
      </c>
      <c r="D8">
        <f t="shared" si="0"/>
        <v>67</v>
      </c>
      <c r="E8" t="e">
        <f t="shared" si="1"/>
        <v>#DIV/0!</v>
      </c>
    </row>
    <row r="9" spans="1:5" x14ac:dyDescent="0.2">
      <c r="A9" t="s">
        <v>17</v>
      </c>
      <c r="B9">
        <f>SUM(B3:B8)</f>
        <v>2464</v>
      </c>
      <c r="C9">
        <f>SUM(C3:C8)</f>
        <v>2346</v>
      </c>
      <c r="D9">
        <f t="shared" ref="D9" si="2">C9-B9</f>
        <v>-118</v>
      </c>
      <c r="E9">
        <f t="shared" ref="E9" si="3">(C9/B9)-1</f>
        <v>-4.7889610389610371E-2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0</v>
      </c>
      <c r="D11">
        <f>C11-B11</f>
        <v>0</v>
      </c>
      <c r="E11" t="e">
        <f>(C11/B11)-1</f>
        <v>#DIV/0!</v>
      </c>
    </row>
    <row r="12" spans="1:5" x14ac:dyDescent="0.2">
      <c r="A12" t="s">
        <v>19</v>
      </c>
    </row>
    <row r="13" spans="1:5" x14ac:dyDescent="0.2">
      <c r="A13" t="s">
        <v>20</v>
      </c>
    </row>
    <row r="14" spans="1:5" x14ac:dyDescent="0.2">
      <c r="A14" t="s">
        <v>21</v>
      </c>
    </row>
    <row r="15" spans="1:5" x14ac:dyDescent="0.2">
      <c r="A15" t="s">
        <v>22</v>
      </c>
    </row>
    <row r="16" spans="1:5" x14ac:dyDescent="0.2">
      <c r="B16">
        <f>SUM(B11:B15)</f>
        <v>0</v>
      </c>
      <c r="C16">
        <f>SUM(C11:C15)</f>
        <v>0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4">C18-B18</f>
        <v>0</v>
      </c>
      <c r="E18" t="e">
        <f t="shared" ref="E18:E24" si="5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4"/>
        <v>0</v>
      </c>
      <c r="E19" t="e">
        <f t="shared" si="5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4"/>
        <v>0</v>
      </c>
      <c r="E20" t="e">
        <f t="shared" si="5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4"/>
        <v>0</v>
      </c>
      <c r="E21" t="e">
        <f t="shared" si="5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4"/>
        <v>0</v>
      </c>
      <c r="E22" t="e">
        <f t="shared" si="5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4"/>
        <v>0</v>
      </c>
      <c r="E23" t="e">
        <f t="shared" si="5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4"/>
        <v>0</v>
      </c>
      <c r="E24" t="e">
        <f t="shared" si="5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2464</v>
      </c>
      <c r="C26">
        <f>C24+C16+C9</f>
        <v>2346</v>
      </c>
      <c r="D26">
        <f>C26-B26</f>
        <v>-118</v>
      </c>
      <c r="E26">
        <f>(C26/B26)-1</f>
        <v>-4.7889610389610371E-2</v>
      </c>
    </row>
    <row r="31" spans="1:5" x14ac:dyDescent="0.2">
      <c r="A31" t="s">
        <v>26</v>
      </c>
      <c r="B31">
        <f>B3+B4+B5+B11+B12+B18+B19</f>
        <v>2265</v>
      </c>
      <c r="C31">
        <f>C3+C4+C5+C11+C12+C18+C19</f>
        <v>2040</v>
      </c>
      <c r="D31">
        <f>C31-B31</f>
        <v>-225</v>
      </c>
      <c r="E31">
        <f>(C31/B31)-1</f>
        <v>-9.9337748344370813E-2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6">C32-B32</f>
        <v>0</v>
      </c>
      <c r="E32" t="e">
        <f t="shared" ref="E32" si="7">(C32/B32)-1</f>
        <v>#DIV/0!</v>
      </c>
    </row>
    <row r="33" spans="1:5" x14ac:dyDescent="0.2">
      <c r="A33" t="s">
        <v>27</v>
      </c>
      <c r="B33">
        <v>0</v>
      </c>
      <c r="C33">
        <f>C8+C22+C14</f>
        <v>67</v>
      </c>
      <c r="D33">
        <f t="shared" si="6"/>
        <v>67</v>
      </c>
      <c r="E33" t="e">
        <f>(C33/B33)-1</f>
        <v>#DIV/0!</v>
      </c>
    </row>
    <row r="34" spans="1:5" x14ac:dyDescent="0.2">
      <c r="A34" t="s">
        <v>20</v>
      </c>
      <c r="B34">
        <f>B6+B13+B20</f>
        <v>199</v>
      </c>
      <c r="C34">
        <f>C6+C13+C20</f>
        <v>239</v>
      </c>
      <c r="D34">
        <f t="shared" si="6"/>
        <v>40</v>
      </c>
      <c r="E34">
        <f t="shared" ref="E34:E35" si="8">(C34/B34)-1</f>
        <v>0.20100502512562812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6"/>
        <v>0</v>
      </c>
      <c r="E35" t="e">
        <f t="shared" si="8"/>
        <v>#DIV/0!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/>
  </sheetViews>
  <sheetFormatPr baseColWidth="10" defaultRowHeight="15" x14ac:dyDescent="0.2"/>
  <cols>
    <col min="1" max="1" width="43" bestFit="1" customWidth="1"/>
    <col min="2" max="2" width="24.6640625" customWidth="1"/>
    <col min="3" max="3" width="12" bestFit="1" customWidth="1"/>
  </cols>
  <sheetData>
    <row r="1" spans="1:5" x14ac:dyDescent="0.2">
      <c r="A1" t="s">
        <v>33</v>
      </c>
      <c r="B1" t="s">
        <v>10</v>
      </c>
      <c r="C1" t="s">
        <v>11</v>
      </c>
      <c r="D1" t="s">
        <v>12</v>
      </c>
    </row>
    <row r="2" spans="1:5" ht="53" customHeight="1" x14ac:dyDescent="0.2">
      <c r="B2" s="2" t="s">
        <v>13</v>
      </c>
      <c r="C2" t="s">
        <v>14</v>
      </c>
      <c r="D2" t="s">
        <v>15</v>
      </c>
      <c r="E2" t="s">
        <v>16</v>
      </c>
    </row>
    <row r="3" spans="1:5" x14ac:dyDescent="0.2">
      <c r="A3" t="s">
        <v>30</v>
      </c>
      <c r="B3">
        <v>0</v>
      </c>
      <c r="C3">
        <v>2926</v>
      </c>
      <c r="D3">
        <f t="shared" ref="D3:D8" si="0">C3-B3</f>
        <v>2926</v>
      </c>
      <c r="E3" t="e">
        <f t="shared" ref="E3:E8" si="1">(C3/B3)-1</f>
        <v>#DIV/0!</v>
      </c>
    </row>
    <row r="4" spans="1:5" x14ac:dyDescent="0.2">
      <c r="A4" t="s">
        <v>18</v>
      </c>
      <c r="B4">
        <v>0</v>
      </c>
      <c r="C4">
        <v>0</v>
      </c>
      <c r="D4">
        <f t="shared" si="0"/>
        <v>0</v>
      </c>
      <c r="E4" t="e">
        <f t="shared" si="1"/>
        <v>#DIV/0!</v>
      </c>
    </row>
    <row r="5" spans="1:5" x14ac:dyDescent="0.2">
      <c r="A5" t="s">
        <v>19</v>
      </c>
      <c r="B5">
        <v>0</v>
      </c>
      <c r="C5">
        <v>1548</v>
      </c>
      <c r="D5">
        <f t="shared" si="0"/>
        <v>1548</v>
      </c>
      <c r="E5" t="e">
        <f t="shared" si="1"/>
        <v>#DIV/0!</v>
      </c>
    </row>
    <row r="6" spans="1:5" x14ac:dyDescent="0.2">
      <c r="A6" t="s">
        <v>20</v>
      </c>
      <c r="B6">
        <v>0</v>
      </c>
      <c r="C6">
        <v>0</v>
      </c>
      <c r="D6">
        <f t="shared" si="0"/>
        <v>0</v>
      </c>
      <c r="E6" t="e">
        <f t="shared" si="1"/>
        <v>#DIV/0!</v>
      </c>
    </row>
    <row r="7" spans="1:5" x14ac:dyDescent="0.2">
      <c r="A7" t="s">
        <v>21</v>
      </c>
      <c r="B7">
        <v>0</v>
      </c>
      <c r="C7">
        <v>0</v>
      </c>
      <c r="D7">
        <f t="shared" si="0"/>
        <v>0</v>
      </c>
      <c r="E7" t="e">
        <f t="shared" si="1"/>
        <v>#DIV/0!</v>
      </c>
    </row>
    <row r="8" spans="1:5" x14ac:dyDescent="0.2">
      <c r="A8" t="s">
        <v>22</v>
      </c>
      <c r="B8">
        <v>0</v>
      </c>
      <c r="C8">
        <v>0</v>
      </c>
      <c r="D8">
        <f t="shared" si="0"/>
        <v>0</v>
      </c>
      <c r="E8" t="e">
        <f t="shared" si="1"/>
        <v>#DIV/0!</v>
      </c>
    </row>
    <row r="9" spans="1:5" x14ac:dyDescent="0.2">
      <c r="A9" t="s">
        <v>17</v>
      </c>
      <c r="B9">
        <f>SUM(B3:B8)</f>
        <v>0</v>
      </c>
      <c r="C9">
        <f>SUM(C3:C8)</f>
        <v>4474</v>
      </c>
      <c r="D9">
        <f t="shared" ref="D9" si="2">C9-B9</f>
        <v>4474</v>
      </c>
      <c r="E9" t="e">
        <f t="shared" ref="E9" si="3">(C9/B9)-1</f>
        <v>#DIV/0!</v>
      </c>
    </row>
    <row r="10" spans="1:5" x14ac:dyDescent="0.2">
      <c r="A10" t="s">
        <v>23</v>
      </c>
    </row>
    <row r="11" spans="1:5" x14ac:dyDescent="0.2">
      <c r="A11" t="s">
        <v>18</v>
      </c>
      <c r="B11">
        <v>0</v>
      </c>
      <c r="C11">
        <v>4</v>
      </c>
      <c r="D11">
        <f>C11-B11</f>
        <v>4</v>
      </c>
      <c r="E11" t="e">
        <f>(C11/B11)-1</f>
        <v>#DIV/0!</v>
      </c>
    </row>
    <row r="12" spans="1:5" x14ac:dyDescent="0.2">
      <c r="A12" t="s">
        <v>19</v>
      </c>
      <c r="B12">
        <v>0</v>
      </c>
      <c r="C12">
        <v>0</v>
      </c>
      <c r="D12">
        <f>C12-B12</f>
        <v>0</v>
      </c>
      <c r="E12" t="e">
        <f>(C12/B12)-1</f>
        <v>#DIV/0!</v>
      </c>
    </row>
    <row r="13" spans="1:5" x14ac:dyDescent="0.2">
      <c r="A13" t="s">
        <v>20</v>
      </c>
      <c r="B13">
        <v>0</v>
      </c>
      <c r="C13">
        <v>0</v>
      </c>
      <c r="D13">
        <f>C13-B13</f>
        <v>0</v>
      </c>
      <c r="E13" t="e">
        <f>(C13/B13)-1</f>
        <v>#DIV/0!</v>
      </c>
    </row>
    <row r="14" spans="1:5" x14ac:dyDescent="0.2">
      <c r="A14" t="s">
        <v>21</v>
      </c>
      <c r="B14">
        <v>0</v>
      </c>
      <c r="C14">
        <v>0</v>
      </c>
      <c r="D14">
        <f>C14-B14</f>
        <v>0</v>
      </c>
      <c r="E14" t="e">
        <f>(C14/B14)-1</f>
        <v>#DIV/0!</v>
      </c>
    </row>
    <row r="15" spans="1:5" x14ac:dyDescent="0.2">
      <c r="A15" t="s">
        <v>22</v>
      </c>
      <c r="B15">
        <v>0</v>
      </c>
      <c r="C15">
        <v>0</v>
      </c>
      <c r="D15">
        <f>C15-B15</f>
        <v>0</v>
      </c>
      <c r="E15" t="e">
        <f>(C15/B15)-1</f>
        <v>#DIV/0!</v>
      </c>
    </row>
    <row r="16" spans="1:5" x14ac:dyDescent="0.2">
      <c r="B16">
        <f>SUM(B11:B15)</f>
        <v>0</v>
      </c>
      <c r="C16">
        <f>SUM(C11:C15)</f>
        <v>4</v>
      </c>
    </row>
    <row r="17" spans="1:5" x14ac:dyDescent="0.2">
      <c r="A17" t="s">
        <v>24</v>
      </c>
    </row>
    <row r="18" spans="1:5" x14ac:dyDescent="0.2">
      <c r="A18" t="s">
        <v>29</v>
      </c>
      <c r="B18">
        <v>0</v>
      </c>
      <c r="C18">
        <v>0</v>
      </c>
      <c r="D18">
        <f t="shared" ref="D18:D24" si="4">C18-B18</f>
        <v>0</v>
      </c>
      <c r="E18" t="e">
        <f t="shared" ref="E18:E24" si="5">(C18/B18)-1</f>
        <v>#DIV/0!</v>
      </c>
    </row>
    <row r="19" spans="1:5" x14ac:dyDescent="0.2">
      <c r="A19" t="s">
        <v>19</v>
      </c>
      <c r="B19">
        <v>0</v>
      </c>
      <c r="C19">
        <v>0</v>
      </c>
      <c r="D19">
        <f t="shared" si="4"/>
        <v>0</v>
      </c>
      <c r="E19" t="e">
        <f t="shared" si="5"/>
        <v>#DIV/0!</v>
      </c>
    </row>
    <row r="20" spans="1:5" x14ac:dyDescent="0.2">
      <c r="A20" t="s">
        <v>20</v>
      </c>
      <c r="B20">
        <v>0</v>
      </c>
      <c r="C20">
        <v>0</v>
      </c>
      <c r="D20">
        <f t="shared" si="4"/>
        <v>0</v>
      </c>
      <c r="E20" t="e">
        <f t="shared" si="5"/>
        <v>#DIV/0!</v>
      </c>
    </row>
    <row r="21" spans="1:5" x14ac:dyDescent="0.2">
      <c r="A21" t="s">
        <v>21</v>
      </c>
      <c r="B21">
        <v>0</v>
      </c>
      <c r="C21">
        <v>0</v>
      </c>
      <c r="D21">
        <f t="shared" si="4"/>
        <v>0</v>
      </c>
      <c r="E21" t="e">
        <f t="shared" si="5"/>
        <v>#DIV/0!</v>
      </c>
    </row>
    <row r="22" spans="1:5" x14ac:dyDescent="0.2">
      <c r="A22" t="s">
        <v>22</v>
      </c>
      <c r="B22">
        <v>0</v>
      </c>
      <c r="C22">
        <v>0</v>
      </c>
      <c r="D22">
        <f t="shared" si="4"/>
        <v>0</v>
      </c>
      <c r="E22" t="e">
        <f t="shared" si="5"/>
        <v>#DIV/0!</v>
      </c>
    </row>
    <row r="23" spans="1:5" x14ac:dyDescent="0.2">
      <c r="A23" t="s">
        <v>25</v>
      </c>
      <c r="B23">
        <v>0</v>
      </c>
      <c r="C23">
        <v>0</v>
      </c>
      <c r="D23">
        <f t="shared" si="4"/>
        <v>0</v>
      </c>
      <c r="E23" t="e">
        <f t="shared" si="5"/>
        <v>#DIV/0!</v>
      </c>
    </row>
    <row r="24" spans="1:5" x14ac:dyDescent="0.2">
      <c r="B24">
        <f>SUM(B19:B23)</f>
        <v>0</v>
      </c>
      <c r="C24">
        <f>SUM(C19:C23)</f>
        <v>0</v>
      </c>
      <c r="D24">
        <f t="shared" si="4"/>
        <v>0</v>
      </c>
      <c r="E24" t="e">
        <f t="shared" si="5"/>
        <v>#DIV/0!</v>
      </c>
    </row>
    <row r="25" spans="1:5" x14ac:dyDescent="0.2">
      <c r="D25" t="s">
        <v>9</v>
      </c>
      <c r="E25" t="s">
        <v>9</v>
      </c>
    </row>
    <row r="26" spans="1:5" x14ac:dyDescent="0.2">
      <c r="B26">
        <f>B24+B16+B9</f>
        <v>0</v>
      </c>
      <c r="C26">
        <f>C24+C16+C9</f>
        <v>4478</v>
      </c>
      <c r="D26">
        <f>C26-B26</f>
        <v>4478</v>
      </c>
      <c r="E26" t="e">
        <f>(C26/B26)-1</f>
        <v>#DIV/0!</v>
      </c>
    </row>
    <row r="31" spans="1:5" x14ac:dyDescent="0.2">
      <c r="A31" t="s">
        <v>26</v>
      </c>
      <c r="B31">
        <v>0</v>
      </c>
      <c r="C31">
        <f>C3+C4+C5+C11+C12+C18+C19</f>
        <v>4478</v>
      </c>
      <c r="D31">
        <f>C31-B31</f>
        <v>4478</v>
      </c>
      <c r="E31" t="e">
        <f>(C31/B31)-1</f>
        <v>#DIV/0!</v>
      </c>
    </row>
    <row r="32" spans="1:5" x14ac:dyDescent="0.2">
      <c r="A32" t="s">
        <v>21</v>
      </c>
      <c r="B32">
        <v>0</v>
      </c>
      <c r="C32">
        <f>C7+C21+C14</f>
        <v>0</v>
      </c>
      <c r="D32">
        <f t="shared" ref="D32:D35" si="6">C32-B32</f>
        <v>0</v>
      </c>
      <c r="E32" t="e">
        <f t="shared" ref="E32" si="7">(C32/B32)-1</f>
        <v>#DIV/0!</v>
      </c>
    </row>
    <row r="33" spans="1:5" x14ac:dyDescent="0.2">
      <c r="A33" t="s">
        <v>27</v>
      </c>
      <c r="B33">
        <v>0</v>
      </c>
      <c r="C33">
        <f>C8+C22+C14</f>
        <v>0</v>
      </c>
      <c r="D33">
        <f t="shared" si="6"/>
        <v>0</v>
      </c>
      <c r="E33" t="e">
        <f>(C33/B33)-1</f>
        <v>#DIV/0!</v>
      </c>
    </row>
    <row r="34" spans="1:5" x14ac:dyDescent="0.2">
      <c r="A34" t="s">
        <v>20</v>
      </c>
      <c r="B34">
        <v>0</v>
      </c>
      <c r="C34">
        <v>0</v>
      </c>
      <c r="D34">
        <f t="shared" si="6"/>
        <v>0</v>
      </c>
      <c r="E34" t="e">
        <f t="shared" ref="E34:E35" si="8">(C34/B34)-1</f>
        <v>#DIV/0!</v>
      </c>
    </row>
    <row r="35" spans="1:5" x14ac:dyDescent="0.2">
      <c r="A35" t="s">
        <v>28</v>
      </c>
      <c r="B35">
        <f>B23</f>
        <v>0</v>
      </c>
      <c r="C35">
        <f>C23</f>
        <v>0</v>
      </c>
      <c r="D35">
        <f t="shared" si="6"/>
        <v>0</v>
      </c>
      <c r="E35" t="e">
        <f t="shared" si="8"/>
        <v>#DIV/0!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0" workbookViewId="0">
      <selection activeCell="B1" sqref="B1"/>
    </sheetView>
  </sheetViews>
  <sheetFormatPr baseColWidth="10" defaultRowHeight="15" x14ac:dyDescent="0.2"/>
  <cols>
    <col min="1" max="1" width="25.5" customWidth="1"/>
    <col min="2" max="2" width="19.5" customWidth="1"/>
    <col min="3" max="3" width="21.5" customWidth="1"/>
    <col min="4" max="4" width="20.83203125" customWidth="1"/>
    <col min="5" max="5" width="17" customWidth="1"/>
  </cols>
  <sheetData>
    <row r="1" spans="1:5" x14ac:dyDescent="0.2">
      <c r="A1" s="19" t="s">
        <v>38</v>
      </c>
      <c r="B1" s="19"/>
      <c r="C1" s="19"/>
      <c r="D1" s="19" t="s">
        <v>42</v>
      </c>
      <c r="E1" s="19"/>
    </row>
    <row r="2" spans="1:5" x14ac:dyDescent="0.2">
      <c r="B2" s="20" t="s">
        <v>10</v>
      </c>
      <c r="C2" s="19" t="s">
        <v>11</v>
      </c>
      <c r="D2" s="29" t="s">
        <v>39</v>
      </c>
      <c r="E2" s="29"/>
    </row>
    <row r="3" spans="1:5" ht="90" x14ac:dyDescent="0.2">
      <c r="A3" s="2"/>
      <c r="B3" s="3" t="s">
        <v>40</v>
      </c>
      <c r="C3" s="2" t="s">
        <v>14</v>
      </c>
      <c r="D3" s="2" t="s">
        <v>15</v>
      </c>
      <c r="E3" s="2" t="s">
        <v>16</v>
      </c>
    </row>
    <row r="4" spans="1:5" x14ac:dyDescent="0.2">
      <c r="A4" t="s">
        <v>17</v>
      </c>
    </row>
    <row r="5" spans="1:5" x14ac:dyDescent="0.2">
      <c r="A5" s="7" t="s">
        <v>41</v>
      </c>
      <c r="B5">
        <v>0</v>
      </c>
      <c r="C5">
        <v>0</v>
      </c>
      <c r="D5" s="21">
        <f t="shared" ref="D5:D10" si="0">C5-B5</f>
        <v>0</v>
      </c>
      <c r="E5" s="6">
        <v>0</v>
      </c>
    </row>
    <row r="6" spans="1:5" x14ac:dyDescent="0.2">
      <c r="A6" s="4" t="s">
        <v>18</v>
      </c>
      <c r="B6" s="22">
        <v>1234595</v>
      </c>
      <c r="C6" s="1">
        <v>1776116</v>
      </c>
      <c r="D6" s="5">
        <f t="shared" si="0"/>
        <v>541521</v>
      </c>
      <c r="E6" s="6">
        <f>(C6/B6)-1</f>
        <v>0.43862238223870986</v>
      </c>
    </row>
    <row r="7" spans="1:5" x14ac:dyDescent="0.2">
      <c r="A7" s="7" t="s">
        <v>19</v>
      </c>
      <c r="B7" s="23">
        <v>0</v>
      </c>
      <c r="C7" s="23">
        <v>0</v>
      </c>
      <c r="D7" s="21">
        <f t="shared" si="0"/>
        <v>0</v>
      </c>
      <c r="E7" s="6">
        <v>0</v>
      </c>
    </row>
    <row r="8" spans="1:5" x14ac:dyDescent="0.2">
      <c r="A8" s="7" t="s">
        <v>20</v>
      </c>
      <c r="B8" s="23">
        <v>0</v>
      </c>
      <c r="C8" s="23">
        <v>0</v>
      </c>
      <c r="D8" s="21">
        <f t="shared" si="0"/>
        <v>0</v>
      </c>
      <c r="E8" s="6">
        <v>0</v>
      </c>
    </row>
    <row r="9" spans="1:5" x14ac:dyDescent="0.2">
      <c r="A9" s="7" t="s">
        <v>21</v>
      </c>
      <c r="B9" s="23">
        <v>0</v>
      </c>
      <c r="C9" s="23">
        <v>0</v>
      </c>
      <c r="D9" s="21">
        <f t="shared" si="0"/>
        <v>0</v>
      </c>
      <c r="E9" s="6">
        <v>0</v>
      </c>
    </row>
    <row r="10" spans="1:5" x14ac:dyDescent="0.2">
      <c r="A10" s="7" t="s">
        <v>36</v>
      </c>
      <c r="B10" s="23">
        <v>0</v>
      </c>
      <c r="C10" s="24">
        <v>390480</v>
      </c>
      <c r="D10" s="21">
        <f t="shared" si="0"/>
        <v>390480</v>
      </c>
      <c r="E10" s="6">
        <v>0</v>
      </c>
    </row>
    <row r="11" spans="1:5" x14ac:dyDescent="0.2">
      <c r="A11" s="7" t="s">
        <v>22</v>
      </c>
      <c r="B11" s="23">
        <v>0</v>
      </c>
      <c r="C11" s="1">
        <v>777302</v>
      </c>
      <c r="D11" s="5">
        <f>C11-B11</f>
        <v>777302</v>
      </c>
      <c r="E11" s="6" t="e">
        <f>(C11/B11)-1</f>
        <v>#DIV/0!</v>
      </c>
    </row>
    <row r="12" spans="1:5" x14ac:dyDescent="0.2">
      <c r="B12" s="8">
        <f>SUM(B5:B11)</f>
        <v>1234595</v>
      </c>
      <c r="C12" s="9">
        <f>SUM(C5:C11)</f>
        <v>2943898</v>
      </c>
      <c r="D12" s="5">
        <f>C12-B12</f>
        <v>1709303</v>
      </c>
      <c r="E12" s="6">
        <f>(C12/B12)-1</f>
        <v>1.3845050401143695</v>
      </c>
    </row>
    <row r="13" spans="1:5" x14ac:dyDescent="0.2">
      <c r="A13" t="s">
        <v>23</v>
      </c>
      <c r="B13" s="1"/>
      <c r="C13" s="1"/>
    </row>
    <row r="14" spans="1:5" x14ac:dyDescent="0.2">
      <c r="A14" s="4" t="s">
        <v>18</v>
      </c>
      <c r="B14" s="25">
        <v>0</v>
      </c>
      <c r="C14" s="25">
        <v>0</v>
      </c>
      <c r="D14" s="25">
        <v>0</v>
      </c>
      <c r="E14" s="6">
        <v>0</v>
      </c>
    </row>
    <row r="15" spans="1:5" x14ac:dyDescent="0.2">
      <c r="A15" s="7" t="s">
        <v>19</v>
      </c>
      <c r="B15" s="25">
        <v>0</v>
      </c>
      <c r="C15" s="25">
        <v>0</v>
      </c>
      <c r="D15" s="25">
        <v>0</v>
      </c>
      <c r="E15" s="6">
        <v>0</v>
      </c>
    </row>
    <row r="16" spans="1:5" x14ac:dyDescent="0.2">
      <c r="A16" s="7" t="s">
        <v>20</v>
      </c>
      <c r="B16" s="25">
        <v>0</v>
      </c>
      <c r="C16" s="25">
        <v>0</v>
      </c>
      <c r="D16" s="25">
        <v>0</v>
      </c>
      <c r="E16" s="6">
        <v>0</v>
      </c>
    </row>
    <row r="17" spans="1:5" x14ac:dyDescent="0.2">
      <c r="A17" s="7" t="s">
        <v>21</v>
      </c>
      <c r="B17" s="25">
        <v>0</v>
      </c>
      <c r="C17" s="25">
        <v>0</v>
      </c>
      <c r="D17" s="25">
        <v>0</v>
      </c>
      <c r="E17" s="6">
        <v>0</v>
      </c>
    </row>
    <row r="18" spans="1:5" x14ac:dyDescent="0.2">
      <c r="A18" s="7" t="s">
        <v>22</v>
      </c>
      <c r="B18" s="25">
        <v>0</v>
      </c>
      <c r="C18" s="25">
        <v>0</v>
      </c>
      <c r="D18" s="25">
        <v>0</v>
      </c>
      <c r="E18" s="6">
        <v>0</v>
      </c>
    </row>
    <row r="19" spans="1:5" x14ac:dyDescent="0.2">
      <c r="B19" s="26">
        <f>SUM(B14:B18)</f>
        <v>0</v>
      </c>
      <c r="C19" s="26">
        <f>SUM(C14:C18)</f>
        <v>0</v>
      </c>
      <c r="D19" s="27"/>
    </row>
    <row r="20" spans="1:5" x14ac:dyDescent="0.2">
      <c r="A20" t="s">
        <v>24</v>
      </c>
      <c r="B20" s="1"/>
      <c r="C20" s="1"/>
    </row>
    <row r="21" spans="1:5" x14ac:dyDescent="0.2">
      <c r="A21" s="7" t="s">
        <v>29</v>
      </c>
      <c r="B21" s="23">
        <v>0</v>
      </c>
      <c r="C21" s="23">
        <v>0</v>
      </c>
      <c r="D21" s="23">
        <v>0</v>
      </c>
    </row>
    <row r="22" spans="1:5" x14ac:dyDescent="0.2">
      <c r="A22" s="7" t="s">
        <v>19</v>
      </c>
      <c r="B22" s="23">
        <v>0</v>
      </c>
      <c r="C22" s="23">
        <v>0</v>
      </c>
      <c r="D22" s="23">
        <v>0</v>
      </c>
      <c r="E22" s="6">
        <v>0</v>
      </c>
    </row>
    <row r="23" spans="1:5" x14ac:dyDescent="0.2">
      <c r="A23" s="7" t="s">
        <v>20</v>
      </c>
      <c r="B23" s="23">
        <v>0</v>
      </c>
      <c r="C23" s="23">
        <v>0</v>
      </c>
      <c r="D23" s="23">
        <v>0</v>
      </c>
      <c r="E23" s="6">
        <v>0</v>
      </c>
    </row>
    <row r="24" spans="1:5" x14ac:dyDescent="0.2">
      <c r="A24" s="7" t="s">
        <v>21</v>
      </c>
      <c r="B24" s="23">
        <v>0</v>
      </c>
      <c r="C24" s="23">
        <v>0</v>
      </c>
      <c r="D24" s="23">
        <v>0</v>
      </c>
      <c r="E24" s="6">
        <v>0</v>
      </c>
    </row>
    <row r="25" spans="1:5" x14ac:dyDescent="0.2">
      <c r="A25" s="7" t="s">
        <v>22</v>
      </c>
      <c r="B25" s="23">
        <v>0</v>
      </c>
      <c r="C25" s="23">
        <v>0</v>
      </c>
      <c r="D25" s="23">
        <v>0</v>
      </c>
      <c r="E25" s="6">
        <v>0</v>
      </c>
    </row>
    <row r="26" spans="1:5" x14ac:dyDescent="0.2">
      <c r="A26" s="7" t="s">
        <v>25</v>
      </c>
      <c r="B26" s="23">
        <v>0</v>
      </c>
      <c r="C26" s="23">
        <v>0</v>
      </c>
      <c r="D26" s="23">
        <v>0</v>
      </c>
      <c r="E26" s="6">
        <v>0</v>
      </c>
    </row>
    <row r="27" spans="1:5" x14ac:dyDescent="0.2">
      <c r="B27" s="8">
        <f>SUM(B22:B26)</f>
        <v>0</v>
      </c>
      <c r="C27" s="8">
        <f>SUM(C22:C26)</f>
        <v>0</v>
      </c>
      <c r="D27" s="5">
        <f t="shared" ref="D27" si="1">C27-B27</f>
        <v>0</v>
      </c>
      <c r="E27" s="6"/>
    </row>
    <row r="28" spans="1:5" x14ac:dyDescent="0.2">
      <c r="D28" s="5" t="s">
        <v>9</v>
      </c>
      <c r="E28" s="6" t="s">
        <v>9</v>
      </c>
    </row>
    <row r="29" spans="1:5" x14ac:dyDescent="0.2">
      <c r="B29" s="10">
        <f>B27+B19+B12</f>
        <v>1234595</v>
      </c>
      <c r="C29" s="10">
        <f>C27+C19+C12</f>
        <v>2943898</v>
      </c>
      <c r="D29" s="5">
        <f>C29-B29</f>
        <v>1709303</v>
      </c>
      <c r="E29" s="6">
        <f>(C29/B29)-1</f>
        <v>1.3845050401143695</v>
      </c>
    </row>
    <row r="34" spans="1:5" x14ac:dyDescent="0.2">
      <c r="A34" t="s">
        <v>26</v>
      </c>
      <c r="B34" s="5">
        <f>B5+B6+B7+B13+B21+B14+B20</f>
        <v>1234595</v>
      </c>
      <c r="C34" s="5">
        <f>C5+C6+C7+C14+C22+C15+C21+C10</f>
        <v>2166596</v>
      </c>
      <c r="D34" s="5">
        <f>C34-B34</f>
        <v>932001</v>
      </c>
      <c r="E34" s="11">
        <f>(C34/B34)-1</f>
        <v>0.75490423985193522</v>
      </c>
    </row>
    <row r="35" spans="1:5" x14ac:dyDescent="0.2">
      <c r="A35" t="s">
        <v>21</v>
      </c>
      <c r="B35" s="21">
        <v>0</v>
      </c>
      <c r="C35" s="21">
        <f>C9+C24+C17</f>
        <v>0</v>
      </c>
      <c r="D35" s="5">
        <f t="shared" ref="D35:D38" si="2">C35-B35</f>
        <v>0</v>
      </c>
      <c r="E35" s="6">
        <v>0</v>
      </c>
    </row>
    <row r="36" spans="1:5" x14ac:dyDescent="0.2">
      <c r="A36" t="s">
        <v>27</v>
      </c>
      <c r="B36" s="21">
        <v>0</v>
      </c>
      <c r="C36" s="5">
        <f>C11+C25+C17</f>
        <v>777302</v>
      </c>
      <c r="D36" s="5">
        <f t="shared" si="2"/>
        <v>777302</v>
      </c>
      <c r="E36" s="6" t="e">
        <f>(C36/B36)-1</f>
        <v>#DIV/0!</v>
      </c>
    </row>
    <row r="37" spans="1:5" x14ac:dyDescent="0.2">
      <c r="A37" t="s">
        <v>20</v>
      </c>
      <c r="B37" s="21">
        <v>0</v>
      </c>
      <c r="C37" s="21">
        <f>C8+C23+C16</f>
        <v>0</v>
      </c>
      <c r="D37" s="21">
        <f t="shared" si="2"/>
        <v>0</v>
      </c>
      <c r="E37" s="6">
        <v>0</v>
      </c>
    </row>
    <row r="38" spans="1:5" x14ac:dyDescent="0.2">
      <c r="A38" t="s">
        <v>28</v>
      </c>
      <c r="B38" s="21">
        <v>0</v>
      </c>
      <c r="C38" s="21">
        <f>C9+C24+C17</f>
        <v>0</v>
      </c>
      <c r="D38" s="21">
        <f t="shared" si="2"/>
        <v>0</v>
      </c>
      <c r="E38" s="6">
        <v>0</v>
      </c>
    </row>
  </sheetData>
  <mergeCells count="1">
    <mergeCell ref="D2:E2"/>
  </mergeCells>
  <phoneticPr fontId="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Aportación Grupal</vt:lpstr>
      <vt:lpstr>JUNTA DE PLANIFICACION</vt:lpstr>
      <vt:lpstr>Oficna de Etica Gubernamental</vt:lpstr>
      <vt:lpstr>DEPARTAMENTO DEL ESTADO</vt:lpstr>
      <vt:lpstr>ADMI DE SERVICIOS GENERALES</vt:lpstr>
      <vt:lpstr>Administracion de Asuntos Feder</vt:lpstr>
      <vt:lpstr>INSTITUTO DE ESTADISTICA</vt:lpstr>
      <vt:lpstr>OFICINA DE ADMI Y TRANS DE  (2)</vt:lpstr>
      <vt:lpstr>Asig. Custodia Hacienda</vt:lpstr>
      <vt:lpstr>Departamendo de Hacienda</vt:lpstr>
      <vt:lpstr>Asamblea Legislativa</vt:lpstr>
      <vt:lpstr>Junta de Supervision Financiera</vt:lpstr>
      <vt:lpstr>Oficina del Gobernador</vt:lpstr>
      <vt:lpstr>Oficna del Contralor de Puerto 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Segarra</dc:creator>
  <cp:lastModifiedBy>Microsoft Office User</cp:lastModifiedBy>
  <dcterms:created xsi:type="dcterms:W3CDTF">2017-07-07T21:36:13Z</dcterms:created>
  <dcterms:modified xsi:type="dcterms:W3CDTF">2017-07-22T00:14:57Z</dcterms:modified>
</cp:coreProperties>
</file>